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/>
</workbook>
</file>

<file path=xl/calcChain.xml><?xml version="1.0" encoding="utf-8"?>
<calcChain xmlns="http://schemas.openxmlformats.org/spreadsheetml/2006/main">
  <c r="G35" i="7"/>
  <c r="H42" l="1"/>
  <c r="G42"/>
  <c r="G28"/>
  <c r="G29"/>
  <c r="F28"/>
  <c r="F29"/>
  <c r="D19"/>
  <c r="D37" s="1"/>
  <c r="E19"/>
  <c r="C19"/>
  <c r="H22"/>
  <c r="H23"/>
  <c r="H24"/>
  <c r="H25"/>
  <c r="H27"/>
  <c r="H28"/>
  <c r="H29"/>
  <c r="H30"/>
  <c r="H31"/>
  <c r="H32"/>
  <c r="H33"/>
  <c r="G23"/>
  <c r="G24"/>
  <c r="G25"/>
  <c r="G26"/>
  <c r="G21"/>
  <c r="D26"/>
  <c r="E26"/>
  <c r="H26" s="1"/>
  <c r="C26"/>
  <c r="D16"/>
  <c r="E16"/>
  <c r="C16"/>
  <c r="D13"/>
  <c r="E13"/>
  <c r="C13"/>
  <c r="G16" l="1"/>
  <c r="G13"/>
  <c r="H17"/>
  <c r="H20"/>
  <c r="H21"/>
  <c r="H34"/>
  <c r="H35"/>
  <c r="H36"/>
  <c r="H39"/>
  <c r="G30"/>
  <c r="G31"/>
  <c r="G32"/>
  <c r="G33"/>
  <c r="G34"/>
  <c r="G39"/>
  <c r="H16"/>
  <c r="C38"/>
  <c r="H6"/>
  <c r="H7"/>
  <c r="H8"/>
  <c r="H10"/>
  <c r="H11"/>
  <c r="H12"/>
  <c r="H14"/>
  <c r="H15"/>
  <c r="G6"/>
  <c r="G7"/>
  <c r="G8"/>
  <c r="G10"/>
  <c r="G11"/>
  <c r="G12"/>
  <c r="G14"/>
  <c r="G15"/>
  <c r="G17"/>
  <c r="F7"/>
  <c r="F8"/>
  <c r="F9"/>
  <c r="F10"/>
  <c r="F11"/>
  <c r="F12"/>
  <c r="F14"/>
  <c r="F15"/>
  <c r="F17"/>
  <c r="F18"/>
  <c r="F20"/>
  <c r="F21"/>
  <c r="F22"/>
  <c r="F23"/>
  <c r="F24"/>
  <c r="F25"/>
  <c r="F27"/>
  <c r="F30"/>
  <c r="F31"/>
  <c r="F32"/>
  <c r="F33"/>
  <c r="F34"/>
  <c r="F35"/>
  <c r="F36"/>
  <c r="F39"/>
  <c r="F40"/>
  <c r="F41"/>
  <c r="F42"/>
  <c r="F6"/>
  <c r="E38"/>
  <c r="H38" l="1"/>
  <c r="H19"/>
  <c r="C5"/>
  <c r="H13"/>
  <c r="G19"/>
  <c r="F26"/>
  <c r="F16"/>
  <c r="F13"/>
  <c r="C37" l="1"/>
  <c r="F19"/>
  <c r="D5"/>
  <c r="E5"/>
  <c r="H5" s="1"/>
  <c r="C43" l="1"/>
  <c r="G5"/>
  <c r="F5"/>
  <c r="E37"/>
  <c r="H37" s="1"/>
  <c r="D38" l="1"/>
  <c r="G38" s="1"/>
  <c r="F38" l="1"/>
  <c r="D43" l="1"/>
  <c r="G37"/>
  <c r="F37"/>
  <c r="E43" l="1"/>
  <c r="H43" s="1"/>
  <c r="G43" l="1"/>
  <c r="F43"/>
</calcChain>
</file>

<file path=xl/sharedStrings.xml><?xml version="1.0" encoding="utf-8"?>
<sst xmlns="http://schemas.openxmlformats.org/spreadsheetml/2006/main" count="63" uniqueCount="52">
  <si>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</si>
  <si>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</si>
  <si>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</si>
  <si>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</si>
  <si>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</si>
  <si>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</si>
  <si>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</si>
  <si>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</si>
  <si>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</si>
  <si>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</si>
  <si>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</si>
  <si>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</si>
  <si>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</si>
  <si>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</si>
  <si>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</si>
  <si>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</si>
  <si>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</si>
  <si>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</si>
  <si>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</si>
  <si>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</si>
  <si>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</si>
  <si>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</si>
  <si>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</si>
  <si>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</si>
  <si>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</si>
  <si>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</si>
  <si>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</si>
  <si>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</si>
  <si>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</si>
  <si>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</si>
  <si>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</si>
  <si>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</si>
  <si>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</si>
  <si>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</si>
  <si>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</si>
  <si>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</si>
  <si>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</si>
  <si>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</si>
  <si>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</si>
  <si>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</si>
  <si>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</si>
  <si>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</si>
  <si>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</si>
  <si>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-</t>
  </si>
  <si>
    <t>Исполнение доходной части бюджета города Ставрополя за январь 2024 года</t>
  </si>
  <si>
    <t>План на                    2024 год</t>
  </si>
  <si>
    <t>План на             январь            2024 года</t>
  </si>
  <si>
    <t xml:space="preserve">Факт за                    январь                          2024 года </t>
  </si>
  <si>
    <t>% исполнения плана на  2024 год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</si>
  <si>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</si>
  <si>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</si>
  <si>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% исполнения плана   января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</si>
</sst>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1" fillId="0" borderId="0" xfId="0" applyFont="1" applyFill="1" applyAlignment="1">
      <alignment wrapText="1"/>
    </xf>
    <xf numFmtId="0" fontId="4" fillId="0" borderId="0" xfId="0" applyFont="1" applyFill="1"/>
    <xf numFmtId="3" fontId="7" fillId="3" borderId="1" xfId="0" applyNumberFormat="1" applyFont="1" applyFill="1" applyBorder="1"/>
    <xf numFmtId="3" fontId="5" fillId="2" borderId="1" xfId="0" applyNumberFormat="1" applyFont="1" applyFill="1" applyBorder="1"/>
    <xf numFmtId="0" fontId="1" fillId="0" borderId="0" xfId="0" applyFont="1" applyFill="1" applyAlignment="1">
      <alignment wrapText="1"/>
    </xf>
    <xf numFmtId="164" fontId="5" fillId="0" borderId="1" xfId="0" applyNumberFormat="1" applyFont="1" applyFill="1" applyBorder="1"/>
    <xf numFmtId="164" fontId="6" fillId="0" borderId="1" xfId="0" applyNumberFormat="1" applyFont="1" applyFill="1" applyBorder="1"/>
    <xf numFmtId="164" fontId="7" fillId="0" borderId="1" xfId="0" applyNumberFormat="1" applyFont="1" applyFill="1" applyBorder="1"/>
    <xf numFmtId="14" fontId="1" fillId="0" borderId="5" xfId="0" applyNumberFormat="1" applyFont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164" fontId="5" fillId="0" borderId="7" xfId="0" applyNumberFormat="1" applyFont="1" applyFill="1" applyBorder="1"/>
    <xf numFmtId="164" fontId="6" fillId="0" borderId="7" xfId="0" applyNumberFormat="1" applyFont="1" applyFill="1" applyBorder="1"/>
    <xf numFmtId="0" fontId="1" fillId="0" borderId="6" xfId="0" applyFont="1" applyFill="1" applyBorder="1" applyAlignment="1">
      <alignment horizontal="center" vertical="center"/>
    </xf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164" fontId="7" fillId="0" borderId="7" xfId="0" applyNumberFormat="1" applyFont="1" applyFill="1" applyBorder="1"/>
    <xf numFmtId="0" fontId="3" fillId="0" borderId="0" xfId="0" applyFont="1" applyFill="1"/>
    <xf numFmtId="164" fontId="7" fillId="0" borderId="1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3" fontId="5" fillId="2" borderId="2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0" fillId="0" borderId="0" xfId="0" applyAlignment="1"/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0" fillId="0" borderId="6" xfId="0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48"/>
  <sheetViews>
    <sheetView tabSelected="1" workbookViewId="0">
      <selection activeCell="J9" sqref="J9:J10"/>
    </sheetView>
  </sheetViews>
  <sheetFormatPr defaultColWidth="9.140625" defaultRowHeight="12.75"/>
  <cols>
    <col min="1" max="1" width="4.28515625" style="7" customWidth="1"/>
    <col min="2" max="2" width="58.140625" style="5" customWidth="1"/>
    <col min="3" max="3" width="12.28515625" style="31" customWidth="1"/>
    <col min="4" max="4" width="12.140625" style="8" customWidth="1"/>
    <col min="5" max="5" width="12.7109375" style="8" customWidth="1"/>
    <col min="6" max="6" width="11.140625" style="8" customWidth="1"/>
    <col min="7" max="7" width="11.42578125" style="8" customWidth="1"/>
    <col min="8" max="8" width="10.28515625" style="8" customWidth="1"/>
    <col min="9" max="16384" width="9.140625" style="8"/>
  </cols>
  <sheetData>
    <row r="1" spans="1:222" ht="15.75">
      <c r="B1" s="27"/>
      <c r="F1" s="51" t="s">
        <v>42</v>
      </c>
      <c r="G1" s="52"/>
      <c r="H1" s="52"/>
    </row>
    <row r="2" spans="1:222" ht="13.15" customHeight="1">
      <c r="A2" s="55" t="s">
        <v>44</v>
      </c>
      <c r="B2" s="56"/>
      <c r="C2" s="56"/>
      <c r="D2" s="56"/>
      <c r="E2" s="56"/>
      <c r="F2" s="56"/>
      <c r="G2" s="56"/>
      <c r="H2" s="56"/>
    </row>
    <row r="3" spans="1:222" ht="13.5" thickBot="1">
      <c r="G3" s="54" t="s">
        <v>36</v>
      </c>
      <c r="H3" s="54"/>
    </row>
    <row r="4" spans="1:222" ht="78.75" customHeight="1">
      <c r="A4" s="19" t="s">
        <v>29</v>
      </c>
      <c r="B4" s="18" t="s">
        <v>39</v>
      </c>
      <c r="C4" s="17" t="s">
        <v>45</v>
      </c>
      <c r="D4" s="17" t="s">
        <v>46</v>
      </c>
      <c r="E4" s="11" t="s">
        <v>47</v>
      </c>
      <c r="F4" s="35" t="s">
        <v>11</v>
      </c>
      <c r="G4" s="36" t="s">
        <v>51</v>
      </c>
      <c r="H4" s="20" t="s">
        <v>48</v>
      </c>
    </row>
    <row r="5" spans="1:222" s="3" customFormat="1" ht="15.75">
      <c r="A5" s="37"/>
      <c r="B5" s="6" t="s">
        <v>6</v>
      </c>
      <c r="C5" s="25">
        <f>C6+C7+C8+C9+C10+C11+C12+C13+C16+C18</f>
        <v>5845576</v>
      </c>
      <c r="D5" s="25">
        <f>D6+D7+D8+D9+D10+D11+D12+D13+D16+D18</f>
        <v>248885</v>
      </c>
      <c r="E5" s="25">
        <f>E6+E7+E8+E9+E10+E11+E12+E13+E16+E18</f>
        <v>250562</v>
      </c>
      <c r="F5" s="25">
        <f>E5-D5</f>
        <v>1677</v>
      </c>
      <c r="G5" s="32">
        <f>E5/D5*100</f>
        <v>100.67380517106295</v>
      </c>
      <c r="H5" s="38">
        <f>E5/C5*100</f>
        <v>4.2863526194852311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</row>
    <row r="6" spans="1:222" ht="15.75">
      <c r="A6" s="12">
        <v>1</v>
      </c>
      <c r="B6" s="1" t="s">
        <v>0</v>
      </c>
      <c r="C6" s="22">
        <v>3618620</v>
      </c>
      <c r="D6" s="22">
        <v>126527</v>
      </c>
      <c r="E6" s="22">
        <v>128512</v>
      </c>
      <c r="F6" s="21">
        <f>E6-D6</f>
        <v>1985</v>
      </c>
      <c r="G6" s="33">
        <f t="shared" ref="G6:G43" si="0">E6/D6*100</f>
        <v>101.56883511029267</v>
      </c>
      <c r="H6" s="39">
        <f t="shared" ref="H6:H43" si="1">E6/C6*100</f>
        <v>3.5514091007068997</v>
      </c>
    </row>
    <row r="7" spans="1:222" ht="15.75">
      <c r="A7" s="12">
        <v>2</v>
      </c>
      <c r="B7" s="1" t="s">
        <v>22</v>
      </c>
      <c r="C7" s="22">
        <v>27503</v>
      </c>
      <c r="D7" s="22">
        <v>1095</v>
      </c>
      <c r="E7" s="21">
        <v>2716</v>
      </c>
      <c r="F7" s="21">
        <f t="shared" ref="F7:F43" si="2">E7-D7</f>
        <v>1621</v>
      </c>
      <c r="G7" s="33">
        <f t="shared" si="0"/>
        <v>248.03652968036531</v>
      </c>
      <c r="H7" s="39">
        <f t="shared" si="1"/>
        <v>9.8752863324001012</v>
      </c>
    </row>
    <row r="8" spans="1:222" ht="26.25">
      <c r="A8" s="40">
        <v>3</v>
      </c>
      <c r="B8" s="1" t="s">
        <v>41</v>
      </c>
      <c r="C8" s="22">
        <v>735698</v>
      </c>
      <c r="D8" s="22">
        <v>11500</v>
      </c>
      <c r="E8" s="22">
        <v>4228</v>
      </c>
      <c r="F8" s="21">
        <f t="shared" si="2"/>
        <v>-7272</v>
      </c>
      <c r="G8" s="33">
        <f t="shared" si="0"/>
        <v>36.765217391304347</v>
      </c>
      <c r="H8" s="39">
        <f t="shared" si="1"/>
        <v>0.5746923329953324</v>
      </c>
    </row>
    <row r="9" spans="1:222" ht="15.6" customHeight="1">
      <c r="A9" s="40">
        <v>4</v>
      </c>
      <c r="B9" s="1" t="s">
        <v>4</v>
      </c>
      <c r="C9" s="22">
        <v>0</v>
      </c>
      <c r="D9" s="22">
        <v>0</v>
      </c>
      <c r="E9" s="21">
        <v>51</v>
      </c>
      <c r="F9" s="21">
        <f t="shared" si="2"/>
        <v>51</v>
      </c>
      <c r="G9" s="43" t="s">
        <v>43</v>
      </c>
      <c r="H9" s="44" t="s">
        <v>43</v>
      </c>
    </row>
    <row r="10" spans="1:222" ht="15.75">
      <c r="A10" s="40">
        <v>5</v>
      </c>
      <c r="B10" s="1" t="s">
        <v>5</v>
      </c>
      <c r="C10" s="22">
        <v>8653</v>
      </c>
      <c r="D10" s="22">
        <v>50</v>
      </c>
      <c r="E10" s="21">
        <v>1</v>
      </c>
      <c r="F10" s="21">
        <f t="shared" si="2"/>
        <v>-49</v>
      </c>
      <c r="G10" s="33">
        <f t="shared" si="0"/>
        <v>2</v>
      </c>
      <c r="H10" s="39">
        <f t="shared" si="1"/>
        <v>1.1556685542586386E-2</v>
      </c>
    </row>
    <row r="11" spans="1:222" ht="15" customHeight="1">
      <c r="A11" s="40">
        <v>6</v>
      </c>
      <c r="B11" s="1" t="s">
        <v>16</v>
      </c>
      <c r="C11" s="22">
        <v>126836</v>
      </c>
      <c r="D11" s="22">
        <v>75000</v>
      </c>
      <c r="E11" s="22">
        <v>76263</v>
      </c>
      <c r="F11" s="21">
        <f t="shared" si="2"/>
        <v>1263</v>
      </c>
      <c r="G11" s="33">
        <f t="shared" si="0"/>
        <v>101.684</v>
      </c>
      <c r="H11" s="39">
        <f t="shared" si="1"/>
        <v>60.127250938219433</v>
      </c>
    </row>
    <row r="12" spans="1:222" ht="15.75">
      <c r="A12" s="40">
        <v>7</v>
      </c>
      <c r="B12" s="1" t="s">
        <v>1</v>
      </c>
      <c r="C12" s="22">
        <v>736719</v>
      </c>
      <c r="D12" s="22">
        <v>23802</v>
      </c>
      <c r="E12" s="21">
        <v>27596</v>
      </c>
      <c r="F12" s="21">
        <f t="shared" si="2"/>
        <v>3794</v>
      </c>
      <c r="G12" s="33">
        <f t="shared" si="0"/>
        <v>115.93983698848835</v>
      </c>
      <c r="H12" s="39">
        <f t="shared" si="1"/>
        <v>3.7457972442681675</v>
      </c>
    </row>
    <row r="13" spans="1:222" ht="15.75">
      <c r="A13" s="53">
        <v>8</v>
      </c>
      <c r="B13" s="1" t="s">
        <v>14</v>
      </c>
      <c r="C13" s="22">
        <f>C14+C15</f>
        <v>492554</v>
      </c>
      <c r="D13" s="22">
        <f t="shared" ref="D13:E13" si="3">D14+D15</f>
        <v>5709</v>
      </c>
      <c r="E13" s="22">
        <f t="shared" si="3"/>
        <v>3814</v>
      </c>
      <c r="F13" s="21">
        <f t="shared" si="2"/>
        <v>-1895</v>
      </c>
      <c r="G13" s="33">
        <f t="shared" si="0"/>
        <v>66.806796286565074</v>
      </c>
      <c r="H13" s="39">
        <f t="shared" si="1"/>
        <v>0.77433134235028045</v>
      </c>
    </row>
    <row r="14" spans="1:222" s="46" customFormat="1" ht="15.75">
      <c r="A14" s="60"/>
      <c r="B14" s="15" t="s">
        <v>25</v>
      </c>
      <c r="C14" s="24">
        <v>339110</v>
      </c>
      <c r="D14" s="24">
        <v>1905</v>
      </c>
      <c r="E14" s="24">
        <v>-1407</v>
      </c>
      <c r="F14" s="23">
        <f t="shared" si="2"/>
        <v>-3312</v>
      </c>
      <c r="G14" s="34">
        <f t="shared" si="0"/>
        <v>-73.858267716535437</v>
      </c>
      <c r="H14" s="45">
        <f t="shared" si="1"/>
        <v>-0.4149096163486774</v>
      </c>
    </row>
    <row r="15" spans="1:222" s="46" customFormat="1" ht="15.75">
      <c r="A15" s="60"/>
      <c r="B15" s="15" t="s">
        <v>24</v>
      </c>
      <c r="C15" s="24">
        <v>153444</v>
      </c>
      <c r="D15" s="24">
        <v>3804</v>
      </c>
      <c r="E15" s="24">
        <v>5221</v>
      </c>
      <c r="F15" s="23">
        <f t="shared" si="2"/>
        <v>1417</v>
      </c>
      <c r="G15" s="34">
        <f t="shared" si="0"/>
        <v>137.25026288117769</v>
      </c>
      <c r="H15" s="45">
        <f t="shared" si="1"/>
        <v>3.4025442506712551</v>
      </c>
    </row>
    <row r="16" spans="1:222" ht="15.75">
      <c r="A16" s="53">
        <v>9</v>
      </c>
      <c r="B16" s="1" t="s">
        <v>15</v>
      </c>
      <c r="C16" s="22">
        <f>C17</f>
        <v>98993</v>
      </c>
      <c r="D16" s="22">
        <f t="shared" ref="D16:E16" si="4">D17</f>
        <v>5202</v>
      </c>
      <c r="E16" s="22">
        <f t="shared" si="4"/>
        <v>7381</v>
      </c>
      <c r="F16" s="21">
        <f t="shared" si="2"/>
        <v>2179</v>
      </c>
      <c r="G16" s="33">
        <f t="shared" si="0"/>
        <v>141.8877354863514</v>
      </c>
      <c r="H16" s="39">
        <f t="shared" si="1"/>
        <v>7.456082753325993</v>
      </c>
    </row>
    <row r="17" spans="1:222" s="28" customFormat="1" ht="15.75">
      <c r="A17" s="53"/>
      <c r="B17" s="15" t="s">
        <v>20</v>
      </c>
      <c r="C17" s="24">
        <v>98993</v>
      </c>
      <c r="D17" s="24">
        <v>5202</v>
      </c>
      <c r="E17" s="23">
        <v>7381</v>
      </c>
      <c r="F17" s="23">
        <f t="shared" si="2"/>
        <v>2179</v>
      </c>
      <c r="G17" s="34">
        <f t="shared" si="0"/>
        <v>141.8877354863514</v>
      </c>
      <c r="H17" s="45">
        <f t="shared" si="1"/>
        <v>7.456082753325993</v>
      </c>
    </row>
    <row r="18" spans="1:222" ht="26.25">
      <c r="A18" s="40">
        <v>10</v>
      </c>
      <c r="B18" s="1" t="s">
        <v>38</v>
      </c>
      <c r="C18" s="22">
        <v>0</v>
      </c>
      <c r="D18" s="22">
        <v>0</v>
      </c>
      <c r="E18" s="21">
        <v>0</v>
      </c>
      <c r="F18" s="21">
        <f t="shared" si="2"/>
        <v>0</v>
      </c>
      <c r="G18" s="47" t="s">
        <v>43</v>
      </c>
      <c r="H18" s="48" t="s">
        <v>43</v>
      </c>
    </row>
    <row r="19" spans="1:222" s="3" customFormat="1" ht="15.75">
      <c r="A19" s="14"/>
      <c r="B19" s="6" t="s">
        <v>7</v>
      </c>
      <c r="C19" s="30">
        <f>C20+C21+C22+C23+C24+C26+C30+C31+C32+C33+C34+C36</f>
        <v>825498</v>
      </c>
      <c r="D19" s="30">
        <f t="shared" ref="D19:E19" si="5">D20+D21+D22+D23+D24+D26+D30+D31+D32+D33+D34+D36</f>
        <v>32363</v>
      </c>
      <c r="E19" s="30">
        <f t="shared" si="5"/>
        <v>34732</v>
      </c>
      <c r="F19" s="25">
        <f t="shared" si="2"/>
        <v>2369</v>
      </c>
      <c r="G19" s="32">
        <f t="shared" si="0"/>
        <v>107.3200877545345</v>
      </c>
      <c r="H19" s="38">
        <f t="shared" si="1"/>
        <v>4.2073996545115797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</row>
    <row r="20" spans="1:222" ht="42" customHeight="1">
      <c r="A20" s="40">
        <v>11</v>
      </c>
      <c r="B20" s="1" t="s">
        <v>9</v>
      </c>
      <c r="C20" s="22">
        <v>4960</v>
      </c>
      <c r="D20" s="22">
        <v>0</v>
      </c>
      <c r="E20" s="21">
        <v>0</v>
      </c>
      <c r="F20" s="21">
        <f t="shared" si="2"/>
        <v>0</v>
      </c>
      <c r="G20" s="43" t="s">
        <v>43</v>
      </c>
      <c r="H20" s="39">
        <f t="shared" si="1"/>
        <v>0</v>
      </c>
    </row>
    <row r="21" spans="1:222" ht="63.6" customHeight="1">
      <c r="A21" s="40">
        <v>12</v>
      </c>
      <c r="B21" s="1" t="s">
        <v>26</v>
      </c>
      <c r="C21" s="22">
        <v>519935</v>
      </c>
      <c r="D21" s="22">
        <v>15450</v>
      </c>
      <c r="E21" s="21">
        <v>11155</v>
      </c>
      <c r="F21" s="21">
        <f t="shared" si="2"/>
        <v>-4295</v>
      </c>
      <c r="G21" s="33">
        <f t="shared" si="0"/>
        <v>72.200647249190936</v>
      </c>
      <c r="H21" s="39">
        <f t="shared" si="1"/>
        <v>2.1454604902535896</v>
      </c>
    </row>
    <row r="22" spans="1:222" ht="58.9" customHeight="1">
      <c r="A22" s="13" t="s">
        <v>40</v>
      </c>
      <c r="B22" s="2" t="s">
        <v>34</v>
      </c>
      <c r="C22" s="22">
        <v>23950</v>
      </c>
      <c r="D22" s="22">
        <v>0</v>
      </c>
      <c r="E22" s="22">
        <v>581</v>
      </c>
      <c r="F22" s="21">
        <f t="shared" si="2"/>
        <v>581</v>
      </c>
      <c r="G22" s="43" t="s">
        <v>43</v>
      </c>
      <c r="H22" s="39">
        <f t="shared" si="1"/>
        <v>2.4258872651356995</v>
      </c>
    </row>
    <row r="23" spans="1:222" ht="52.15" customHeight="1">
      <c r="A23" s="40">
        <v>14</v>
      </c>
      <c r="B23" s="1" t="s">
        <v>27</v>
      </c>
      <c r="C23" s="22">
        <v>50968</v>
      </c>
      <c r="D23" s="22">
        <v>2116</v>
      </c>
      <c r="E23" s="21">
        <v>3575</v>
      </c>
      <c r="F23" s="21">
        <f t="shared" si="2"/>
        <v>1459</v>
      </c>
      <c r="G23" s="33">
        <f t="shared" si="0"/>
        <v>168.95085066162571</v>
      </c>
      <c r="H23" s="39">
        <f t="shared" si="1"/>
        <v>7.0142049913671318</v>
      </c>
    </row>
    <row r="24" spans="1:222" ht="40.15" customHeight="1">
      <c r="A24" s="53">
        <v>15</v>
      </c>
      <c r="B24" s="1" t="s">
        <v>10</v>
      </c>
      <c r="C24" s="22">
        <v>3808</v>
      </c>
      <c r="D24" s="22">
        <v>847</v>
      </c>
      <c r="E24" s="21">
        <v>847</v>
      </c>
      <c r="F24" s="21">
        <f t="shared" si="2"/>
        <v>0</v>
      </c>
      <c r="G24" s="33">
        <f t="shared" si="0"/>
        <v>100</v>
      </c>
      <c r="H24" s="39">
        <f t="shared" si="1"/>
        <v>22.242647058823529</v>
      </c>
    </row>
    <row r="25" spans="1:222" ht="15.75" hidden="1">
      <c r="A25" s="60"/>
      <c r="B25" s="16" t="s">
        <v>18</v>
      </c>
      <c r="C25" s="22"/>
      <c r="D25" s="29"/>
      <c r="E25" s="21"/>
      <c r="F25" s="21">
        <f t="shared" si="2"/>
        <v>0</v>
      </c>
      <c r="G25" s="33" t="e">
        <f t="shared" si="0"/>
        <v>#DIV/0!</v>
      </c>
      <c r="H25" s="39" t="e">
        <f t="shared" si="1"/>
        <v>#DIV/0!</v>
      </c>
    </row>
    <row r="26" spans="1:222" ht="25.5" customHeight="1">
      <c r="A26" s="63">
        <v>16</v>
      </c>
      <c r="B26" s="1" t="s">
        <v>37</v>
      </c>
      <c r="C26" s="22">
        <f>C27+C28+C29</f>
        <v>17318</v>
      </c>
      <c r="D26" s="22">
        <f t="shared" ref="D26:E26" si="6">D27+D28+D29</f>
        <v>390</v>
      </c>
      <c r="E26" s="22">
        <f t="shared" si="6"/>
        <v>275</v>
      </c>
      <c r="F26" s="21">
        <f t="shared" si="2"/>
        <v>-115</v>
      </c>
      <c r="G26" s="33">
        <f t="shared" si="0"/>
        <v>70.512820512820511</v>
      </c>
      <c r="H26" s="39">
        <f t="shared" si="1"/>
        <v>1.5879431805058322</v>
      </c>
    </row>
    <row r="27" spans="1:222" s="28" customFormat="1" ht="15" customHeight="1">
      <c r="A27" s="64"/>
      <c r="B27" s="15" t="s">
        <v>49</v>
      </c>
      <c r="C27" s="24">
        <v>1627</v>
      </c>
      <c r="D27" s="24">
        <v>0</v>
      </c>
      <c r="E27" s="23">
        <v>0</v>
      </c>
      <c r="F27" s="23">
        <f t="shared" si="2"/>
        <v>0</v>
      </c>
      <c r="G27" s="47" t="s">
        <v>43</v>
      </c>
      <c r="H27" s="45">
        <f t="shared" si="1"/>
        <v>0</v>
      </c>
    </row>
    <row r="28" spans="1:222" s="28" customFormat="1" ht="15" customHeight="1">
      <c r="A28" s="64"/>
      <c r="B28" s="15" t="s">
        <v>19</v>
      </c>
      <c r="C28" s="24">
        <v>3637</v>
      </c>
      <c r="D28" s="24">
        <v>220</v>
      </c>
      <c r="E28" s="23">
        <v>275</v>
      </c>
      <c r="F28" s="23">
        <f t="shared" si="2"/>
        <v>55</v>
      </c>
      <c r="G28" s="47">
        <f t="shared" si="0"/>
        <v>125</v>
      </c>
      <c r="H28" s="45">
        <f t="shared" si="1"/>
        <v>7.5611767940610388</v>
      </c>
    </row>
    <row r="29" spans="1:222" s="28" customFormat="1" ht="38.25" customHeight="1">
      <c r="A29" s="65"/>
      <c r="B29" s="15" t="s">
        <v>50</v>
      </c>
      <c r="C29" s="24">
        <v>12054</v>
      </c>
      <c r="D29" s="24">
        <v>170</v>
      </c>
      <c r="E29" s="23">
        <v>0</v>
      </c>
      <c r="F29" s="23">
        <f t="shared" si="2"/>
        <v>-170</v>
      </c>
      <c r="G29" s="47">
        <f t="shared" si="0"/>
        <v>0</v>
      </c>
      <c r="H29" s="45">
        <f t="shared" si="1"/>
        <v>0</v>
      </c>
    </row>
    <row r="30" spans="1:222" ht="15" customHeight="1">
      <c r="A30" s="40">
        <v>17</v>
      </c>
      <c r="B30" s="1" t="s">
        <v>17</v>
      </c>
      <c r="C30" s="22">
        <v>1793</v>
      </c>
      <c r="D30" s="22">
        <v>149</v>
      </c>
      <c r="E30" s="21">
        <v>35</v>
      </c>
      <c r="F30" s="21">
        <f t="shared" si="2"/>
        <v>-114</v>
      </c>
      <c r="G30" s="33">
        <f t="shared" si="0"/>
        <v>23.48993288590604</v>
      </c>
      <c r="H30" s="39">
        <f t="shared" si="1"/>
        <v>1.9520356943669825</v>
      </c>
    </row>
    <row r="31" spans="1:222" ht="26.25">
      <c r="A31" s="40">
        <v>18</v>
      </c>
      <c r="B31" s="1" t="s">
        <v>13</v>
      </c>
      <c r="C31" s="22">
        <v>26267</v>
      </c>
      <c r="D31" s="22">
        <v>851</v>
      </c>
      <c r="E31" s="22">
        <v>3310</v>
      </c>
      <c r="F31" s="21">
        <f t="shared" si="2"/>
        <v>2459</v>
      </c>
      <c r="G31" s="33">
        <f t="shared" si="0"/>
        <v>388.9541715628672</v>
      </c>
      <c r="H31" s="39">
        <f t="shared" si="1"/>
        <v>12.601362926866411</v>
      </c>
    </row>
    <row r="32" spans="1:222" ht="65.45" customHeight="1">
      <c r="A32" s="40">
        <v>19</v>
      </c>
      <c r="B32" s="1" t="s">
        <v>23</v>
      </c>
      <c r="C32" s="22">
        <v>9872</v>
      </c>
      <c r="D32" s="22">
        <v>2930</v>
      </c>
      <c r="E32" s="21">
        <v>2951</v>
      </c>
      <c r="F32" s="21">
        <f t="shared" si="2"/>
        <v>21</v>
      </c>
      <c r="G32" s="33">
        <f t="shared" si="0"/>
        <v>100.71672354948807</v>
      </c>
      <c r="H32" s="39">
        <f t="shared" si="1"/>
        <v>29.892625607779578</v>
      </c>
    </row>
    <row r="33" spans="1:222" ht="26.25" customHeight="1">
      <c r="A33" s="40">
        <v>20</v>
      </c>
      <c r="B33" s="1" t="s">
        <v>30</v>
      </c>
      <c r="C33" s="22">
        <v>138473</v>
      </c>
      <c r="D33" s="22">
        <v>8473</v>
      </c>
      <c r="E33" s="21">
        <v>9788</v>
      </c>
      <c r="F33" s="21">
        <f t="shared" si="2"/>
        <v>1315</v>
      </c>
      <c r="G33" s="33">
        <f t="shared" si="0"/>
        <v>115.51988669892602</v>
      </c>
      <c r="H33" s="39">
        <f t="shared" si="1"/>
        <v>7.0685259942371435</v>
      </c>
    </row>
    <row r="34" spans="1:222" ht="15" customHeight="1">
      <c r="A34" s="53">
        <v>21</v>
      </c>
      <c r="B34" s="1" t="s">
        <v>35</v>
      </c>
      <c r="C34" s="22">
        <v>26789</v>
      </c>
      <c r="D34" s="22">
        <v>1157</v>
      </c>
      <c r="E34" s="21">
        <v>1453</v>
      </c>
      <c r="F34" s="21">
        <f t="shared" si="2"/>
        <v>296</v>
      </c>
      <c r="G34" s="43">
        <f t="shared" si="0"/>
        <v>125.58340535868626</v>
      </c>
      <c r="H34" s="39">
        <f t="shared" si="1"/>
        <v>5.4238680055246551</v>
      </c>
    </row>
    <row r="35" spans="1:222" ht="23.45" hidden="1" customHeight="1">
      <c r="A35" s="53"/>
      <c r="B35" s="15" t="s">
        <v>28</v>
      </c>
      <c r="C35" s="22"/>
      <c r="D35" s="29"/>
      <c r="E35" s="23"/>
      <c r="F35" s="21">
        <f t="shared" si="2"/>
        <v>0</v>
      </c>
      <c r="G35" s="43" t="e">
        <f t="shared" si="0"/>
        <v>#DIV/0!</v>
      </c>
      <c r="H35" s="39" t="e">
        <f t="shared" si="1"/>
        <v>#DIV/0!</v>
      </c>
    </row>
    <row r="36" spans="1:222" ht="15" customHeight="1">
      <c r="A36" s="40">
        <v>22</v>
      </c>
      <c r="B36" s="1" t="s">
        <v>2</v>
      </c>
      <c r="C36" s="22">
        <v>1365</v>
      </c>
      <c r="D36" s="22">
        <v>0</v>
      </c>
      <c r="E36" s="21">
        <v>762</v>
      </c>
      <c r="F36" s="21">
        <f t="shared" si="2"/>
        <v>762</v>
      </c>
      <c r="G36" s="43" t="s">
        <v>43</v>
      </c>
      <c r="H36" s="39">
        <f t="shared" si="1"/>
        <v>55.824175824175825</v>
      </c>
    </row>
    <row r="37" spans="1:222" s="3" customFormat="1" ht="15.75">
      <c r="A37" s="61" t="s">
        <v>31</v>
      </c>
      <c r="B37" s="62"/>
      <c r="C37" s="30">
        <f>C5+C19</f>
        <v>6671074</v>
      </c>
      <c r="D37" s="30">
        <f>D5+D19</f>
        <v>281248</v>
      </c>
      <c r="E37" s="30">
        <f>E5+E19</f>
        <v>285294</v>
      </c>
      <c r="F37" s="25">
        <f t="shared" si="2"/>
        <v>4046</v>
      </c>
      <c r="G37" s="32">
        <f t="shared" si="0"/>
        <v>101.43858800773695</v>
      </c>
      <c r="H37" s="38">
        <f t="shared" si="1"/>
        <v>4.2765827511432191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</row>
    <row r="38" spans="1:222" s="9" customFormat="1" ht="15.75">
      <c r="A38" s="53">
        <v>23</v>
      </c>
      <c r="B38" s="10" t="s">
        <v>3</v>
      </c>
      <c r="C38" s="30">
        <f>C39+C40+C41+C42</f>
        <v>10235562</v>
      </c>
      <c r="D38" s="30">
        <f>D39+D40+D41+D42</f>
        <v>321260</v>
      </c>
      <c r="E38" s="30">
        <f t="shared" ref="E38" si="7">E39+E40+E41+E42</f>
        <v>356277</v>
      </c>
      <c r="F38" s="25">
        <f t="shared" si="2"/>
        <v>35017</v>
      </c>
      <c r="G38" s="32">
        <f t="shared" si="0"/>
        <v>110.89989416671855</v>
      </c>
      <c r="H38" s="38">
        <f t="shared" si="1"/>
        <v>3.4807761410658249</v>
      </c>
    </row>
    <row r="39" spans="1:222" ht="24.75" customHeight="1">
      <c r="A39" s="53"/>
      <c r="B39" s="1" t="s">
        <v>32</v>
      </c>
      <c r="C39" s="22">
        <v>10235603</v>
      </c>
      <c r="D39" s="22">
        <v>321301</v>
      </c>
      <c r="E39" s="22">
        <v>383462</v>
      </c>
      <c r="F39" s="21">
        <f t="shared" si="2"/>
        <v>62161</v>
      </c>
      <c r="G39" s="33">
        <f t="shared" si="0"/>
        <v>119.34665625068081</v>
      </c>
      <c r="H39" s="39">
        <f t="shared" si="1"/>
        <v>3.7463547579952059</v>
      </c>
    </row>
    <row r="40" spans="1:222" ht="15" customHeight="1">
      <c r="A40" s="53"/>
      <c r="B40" s="4" t="s">
        <v>12</v>
      </c>
      <c r="C40" s="22">
        <v>0</v>
      </c>
      <c r="D40" s="22">
        <v>0</v>
      </c>
      <c r="E40" s="21">
        <v>0</v>
      </c>
      <c r="F40" s="21">
        <f t="shared" si="2"/>
        <v>0</v>
      </c>
      <c r="G40" s="43" t="s">
        <v>43</v>
      </c>
      <c r="H40" s="44" t="s">
        <v>43</v>
      </c>
    </row>
    <row r="41" spans="1:222" ht="38.450000000000003" customHeight="1">
      <c r="A41" s="53"/>
      <c r="B41" s="4" t="s">
        <v>21</v>
      </c>
      <c r="C41" s="22">
        <v>0</v>
      </c>
      <c r="D41" s="22">
        <v>0</v>
      </c>
      <c r="E41" s="21">
        <v>0</v>
      </c>
      <c r="F41" s="21">
        <f t="shared" si="2"/>
        <v>0</v>
      </c>
      <c r="G41" s="43" t="s">
        <v>43</v>
      </c>
      <c r="H41" s="44" t="s">
        <v>43</v>
      </c>
    </row>
    <row r="42" spans="1:222" ht="27" customHeight="1">
      <c r="A42" s="57"/>
      <c r="B42" s="1" t="s">
        <v>8</v>
      </c>
      <c r="C42" s="22">
        <v>-41</v>
      </c>
      <c r="D42" s="21">
        <v>-41</v>
      </c>
      <c r="E42" s="21">
        <v>-27185</v>
      </c>
      <c r="F42" s="21">
        <f t="shared" si="2"/>
        <v>-27144</v>
      </c>
      <c r="G42" s="33">
        <f t="shared" si="0"/>
        <v>66304.878048780491</v>
      </c>
      <c r="H42" s="39">
        <f t="shared" si="1"/>
        <v>66304.878048780491</v>
      </c>
    </row>
    <row r="43" spans="1:222" s="9" customFormat="1" ht="16.5" thickBot="1">
      <c r="A43" s="58" t="s">
        <v>33</v>
      </c>
      <c r="B43" s="59"/>
      <c r="C43" s="50">
        <f>C37+C38</f>
        <v>16906636</v>
      </c>
      <c r="D43" s="26">
        <f>D37+D38</f>
        <v>602508</v>
      </c>
      <c r="E43" s="26">
        <f>E37+E38</f>
        <v>641571</v>
      </c>
      <c r="F43" s="26">
        <f t="shared" si="2"/>
        <v>39063</v>
      </c>
      <c r="G43" s="41">
        <f t="shared" si="0"/>
        <v>106.48339939054752</v>
      </c>
      <c r="H43" s="42">
        <f t="shared" si="1"/>
        <v>3.7947880347101575</v>
      </c>
    </row>
    <row r="44" spans="1:222" ht="14.25" customHeight="1">
      <c r="B44" s="49"/>
      <c r="C44" s="49"/>
    </row>
    <row r="45" spans="1:222" ht="48.6" customHeight="1">
      <c r="B45" s="49"/>
      <c r="C45" s="49"/>
    </row>
    <row r="46" spans="1:222">
      <c r="B46" s="49"/>
      <c r="C46" s="49"/>
    </row>
    <row r="47" spans="1:222">
      <c r="B47" s="49"/>
      <c r="C47" s="49"/>
    </row>
    <row r="48" spans="1:222">
      <c r="B48" s="49"/>
      <c r="C48" s="49"/>
    </row>
  </sheetData>
  <mergeCells count="11">
    <mergeCell ref="A43:B43"/>
    <mergeCell ref="A13:A15"/>
    <mergeCell ref="A37:B37"/>
    <mergeCell ref="A24:A25"/>
    <mergeCell ref="A34:A35"/>
    <mergeCell ref="A26:A29"/>
    <mergeCell ref="F1:H1"/>
    <mergeCell ref="A16:A17"/>
    <mergeCell ref="G3:H3"/>
    <mergeCell ref="A2:H2"/>
    <mergeCell ref="A38:A42"/>
  </mergeCells>
  <pageMargins left="0" right="0" top="0" bottom="0" header="0.15748031496062992" footer="0.19685039370078741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2024-02-12T08:36:44Z</cp:lastPrinted>
  <dcterms:created xsi:type="dcterms:W3CDTF">2002-11-26T08:28:37Z</dcterms:created>
  <dcterms:modified xsi:type="dcterms:W3CDTF">2024-02-21T06:32:04Z</dcterms:modified>
</cp:coreProperties>
</file>