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лист!$A$1:$H$45</definedName>
  </definedNames>
  <calcPr calcId="124519"/>
</workbook>
</file>

<file path=xl/calcChain.xml><?xml version="1.0" encoding="utf-8"?>
<calcChain xmlns="http://schemas.openxmlformats.org/spreadsheetml/2006/main">
  <c r="E19" i="7"/>
  <c r="D19" l="1"/>
  <c r="E28"/>
  <c r="E29"/>
  <c r="F42"/>
  <c r="F28"/>
  <c r="C19" l="1"/>
  <c r="E34"/>
  <c r="F34"/>
  <c r="C26"/>
  <c r="C16"/>
  <c r="C13"/>
  <c r="D26"/>
  <c r="D16"/>
  <c r="D13"/>
  <c r="F21" l="1"/>
  <c r="F22"/>
  <c r="F23"/>
  <c r="F24"/>
  <c r="F25"/>
  <c r="F26"/>
  <c r="F30"/>
  <c r="F31"/>
  <c r="F32"/>
  <c r="F33"/>
  <c r="F35"/>
  <c r="F36"/>
  <c r="F37"/>
  <c r="F40"/>
  <c r="F43"/>
  <c r="F8"/>
  <c r="F9"/>
  <c r="F10"/>
  <c r="F11"/>
  <c r="F12"/>
  <c r="F13"/>
  <c r="F14"/>
  <c r="F15"/>
  <c r="F16"/>
  <c r="F17"/>
  <c r="D39"/>
  <c r="C39"/>
  <c r="F39" l="1"/>
  <c r="F19"/>
  <c r="C5"/>
  <c r="C38" s="1"/>
  <c r="C44" l="1"/>
  <c r="D5" l="1"/>
  <c r="D38" s="1"/>
  <c r="F38" s="1"/>
  <c r="D44" l="1"/>
  <c r="F44" s="1"/>
  <c r="E8" l="1"/>
  <c r="F6" l="1"/>
  <c r="F7"/>
  <c r="E6"/>
  <c r="E7"/>
  <c r="E9"/>
  <c r="E10"/>
  <c r="E11"/>
  <c r="E12"/>
  <c r="E13"/>
  <c r="E14"/>
  <c r="E15"/>
  <c r="E16"/>
  <c r="E17"/>
  <c r="E18"/>
  <c r="E20"/>
  <c r="E21"/>
  <c r="E22"/>
  <c r="E23"/>
  <c r="E24"/>
  <c r="E25"/>
  <c r="E26"/>
  <c r="E27"/>
  <c r="E30"/>
  <c r="E31"/>
  <c r="E32"/>
  <c r="E33"/>
  <c r="E35"/>
  <c r="E36"/>
  <c r="E37"/>
  <c r="E40"/>
  <c r="E41"/>
  <c r="E42"/>
  <c r="E43"/>
  <c r="E39" l="1"/>
  <c r="E5"/>
  <c r="F5"/>
  <c r="E38" l="1"/>
  <c r="E44" l="1"/>
</calcChain>
</file>

<file path=xl/sharedStrings.xml><?xml version="1.0" encoding="utf-8"?>
<sst xmlns="http://schemas.openxmlformats.org/spreadsheetml/2006/main" count="55" uniqueCount="51">
  <si>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</si>
  <si>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</si>
  <si>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</si>
  <si>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</si>
  <si>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</si>
  <si>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</si>
  <si>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</si>
  <si>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</si>
  <si>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</si>
  <si>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</si>
  <si>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</si>
  <si>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</si>
  <si>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</si>
  <si>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</si>
  <si>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</si>
  <si>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</si>
  <si>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</si>
  <si>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</si>
  <si>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</si>
  <si>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</si>
  <si>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</si>
  <si>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</si>
  <si>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</si>
  <si>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</si>
  <si>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</si>
  <si>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</si>
  <si>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</si>
  <si>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</si>
  <si>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</si>
  <si>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</si>
  <si>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</si>
  <si>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</si>
  <si>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</si>
  <si>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</si>
  <si>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</si>
  <si>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</si>
  <si>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</si>
  <si>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</si>
  <si>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</si>
  <si>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</si>
  <si>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</si>
  <si>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</si>
  <si>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</si>
  <si>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Приложение 2</t>
  </si>
  <si>
    <t>Поступило за               январь                       2023 года</t>
  </si>
  <si>
    <t>-</t>
  </si>
  <si>
    <t xml:space="preserve">Сравнительный анализ поступления доходов в бюджет города Ставрополя за январь  2023-2024 гг.                                                                                                                                 </t>
  </si>
  <si>
    <t>Поступило за               январь                       2024 года</t>
  </si>
  <si>
    <t>Административные платежи и сборы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</si>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</sst>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6" fillId="0" borderId="14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4" fillId="0" borderId="0" xfId="0" applyFont="1" applyFill="1"/>
    <xf numFmtId="0" fontId="3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right"/>
    </xf>
    <xf numFmtId="164" fontId="7" fillId="0" borderId="13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10" xfId="0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right"/>
    </xf>
    <xf numFmtId="164" fontId="5" fillId="0" borderId="16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6"/>
  <sheetViews>
    <sheetView tabSelected="1" topLeftCell="A4" workbookViewId="0">
      <selection activeCell="E19" sqref="E19"/>
    </sheetView>
  </sheetViews>
  <sheetFormatPr defaultColWidth="9.140625" defaultRowHeight="12.75"/>
  <cols>
    <col min="1" max="1" width="4.42578125" style="7" customWidth="1"/>
    <col min="2" max="2" width="64.85546875" style="5" customWidth="1"/>
    <col min="3" max="3" width="12.42578125" style="8" customWidth="1"/>
    <col min="4" max="4" width="12.140625" style="8" customWidth="1"/>
    <col min="5" max="5" width="11.85546875" style="8" customWidth="1"/>
    <col min="6" max="6" width="9.5703125" style="8" customWidth="1"/>
    <col min="7" max="7" width="9.140625" style="8" customWidth="1"/>
    <col min="8" max="16384" width="9.140625" style="8"/>
  </cols>
  <sheetData>
    <row r="1" spans="1:221" ht="15.75">
      <c r="B1" s="36"/>
      <c r="E1" s="47" t="s">
        <v>43</v>
      </c>
      <c r="F1" s="47"/>
    </row>
    <row r="2" spans="1:221" ht="16.5" customHeight="1">
      <c r="A2" s="48" t="s">
        <v>46</v>
      </c>
      <c r="B2" s="49"/>
      <c r="C2" s="49"/>
      <c r="D2" s="49"/>
      <c r="E2" s="49"/>
      <c r="F2" s="49"/>
    </row>
    <row r="3" spans="1:221" ht="16.149999999999999" customHeight="1" thickBot="1">
      <c r="E3" s="60" t="s">
        <v>38</v>
      </c>
      <c r="F3" s="60"/>
    </row>
    <row r="4" spans="1:221" ht="53.25" customHeight="1">
      <c r="A4" s="35" t="s">
        <v>31</v>
      </c>
      <c r="B4" s="21" t="s">
        <v>32</v>
      </c>
      <c r="C4" s="12" t="s">
        <v>44</v>
      </c>
      <c r="D4" s="12" t="s">
        <v>47</v>
      </c>
      <c r="E4" s="13" t="s">
        <v>11</v>
      </c>
      <c r="F4" s="20" t="s">
        <v>30</v>
      </c>
    </row>
    <row r="5" spans="1:221" s="3" customFormat="1" ht="17.45" customHeight="1">
      <c r="A5" s="16"/>
      <c r="B5" s="10" t="s">
        <v>6</v>
      </c>
      <c r="C5" s="22">
        <f>C6+C7+C8+C9+C10+C11+C12+C13+C16+C18</f>
        <v>147870</v>
      </c>
      <c r="D5" s="22">
        <f>D6+D7+D8+D9+D10+D11+D12+D13+D16+D18</f>
        <v>250562</v>
      </c>
      <c r="E5" s="22">
        <f>D5-C5</f>
        <v>102692</v>
      </c>
      <c r="F5" s="23">
        <f>D5/C5*100</f>
        <v>169.44748765807805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</row>
    <row r="6" spans="1:221" ht="15.75">
      <c r="A6" s="14">
        <v>1</v>
      </c>
      <c r="B6" s="1" t="s">
        <v>0</v>
      </c>
      <c r="C6" s="27">
        <v>129585</v>
      </c>
      <c r="D6" s="24">
        <v>128512</v>
      </c>
      <c r="E6" s="25">
        <f t="shared" ref="E6:E44" si="0">D6-C6</f>
        <v>-1073</v>
      </c>
      <c r="F6" s="26">
        <f t="shared" ref="F6:F44" si="1">D6/C6*100</f>
        <v>99.171972064667983</v>
      </c>
    </row>
    <row r="7" spans="1:221" ht="15.75">
      <c r="A7" s="14">
        <v>2</v>
      </c>
      <c r="B7" s="1" t="s">
        <v>23</v>
      </c>
      <c r="C7" s="27">
        <v>1132</v>
      </c>
      <c r="D7" s="27">
        <v>2716</v>
      </c>
      <c r="E7" s="25">
        <f t="shared" si="0"/>
        <v>1584</v>
      </c>
      <c r="F7" s="26">
        <f t="shared" si="1"/>
        <v>239.92932862190816</v>
      </c>
    </row>
    <row r="8" spans="1:221" ht="26.25">
      <c r="A8" s="14">
        <v>3</v>
      </c>
      <c r="B8" s="1" t="s">
        <v>42</v>
      </c>
      <c r="C8" s="27">
        <v>11344</v>
      </c>
      <c r="D8" s="27">
        <v>4228</v>
      </c>
      <c r="E8" s="25">
        <f t="shared" si="0"/>
        <v>-7116</v>
      </c>
      <c r="F8" s="26">
        <f t="shared" si="1"/>
        <v>37.270803949224259</v>
      </c>
    </row>
    <row r="9" spans="1:221" ht="18.600000000000001" customHeight="1">
      <c r="A9" s="39">
        <v>4</v>
      </c>
      <c r="B9" s="1" t="s">
        <v>4</v>
      </c>
      <c r="C9" s="27">
        <v>-6351</v>
      </c>
      <c r="D9" s="27">
        <v>51</v>
      </c>
      <c r="E9" s="25">
        <f t="shared" si="0"/>
        <v>6402</v>
      </c>
      <c r="F9" s="26">
        <f t="shared" si="1"/>
        <v>-0.80302314596126589</v>
      </c>
    </row>
    <row r="10" spans="1:221" ht="15.75">
      <c r="A10" s="39">
        <v>5</v>
      </c>
      <c r="B10" s="1" t="s">
        <v>5</v>
      </c>
      <c r="C10" s="27">
        <v>35</v>
      </c>
      <c r="D10" s="27">
        <v>1</v>
      </c>
      <c r="E10" s="25">
        <f t="shared" si="0"/>
        <v>-34</v>
      </c>
      <c r="F10" s="26">
        <f t="shared" si="1"/>
        <v>2.8571428571428572</v>
      </c>
    </row>
    <row r="11" spans="1:221" ht="15.6" customHeight="1">
      <c r="A11" s="39">
        <v>6</v>
      </c>
      <c r="B11" s="1" t="s">
        <v>17</v>
      </c>
      <c r="C11" s="27">
        <v>-11769</v>
      </c>
      <c r="D11" s="24">
        <v>76263</v>
      </c>
      <c r="E11" s="25">
        <f t="shared" si="0"/>
        <v>88032</v>
      </c>
      <c r="F11" s="26">
        <f t="shared" si="1"/>
        <v>-647.99898037216417</v>
      </c>
    </row>
    <row r="12" spans="1:221" ht="15.75">
      <c r="A12" s="39">
        <v>7</v>
      </c>
      <c r="B12" s="1" t="s">
        <v>1</v>
      </c>
      <c r="C12" s="27">
        <v>13064</v>
      </c>
      <c r="D12" s="27">
        <v>27596</v>
      </c>
      <c r="E12" s="25">
        <f t="shared" si="0"/>
        <v>14532</v>
      </c>
      <c r="F12" s="26">
        <f t="shared" si="1"/>
        <v>211.23698714023269</v>
      </c>
    </row>
    <row r="13" spans="1:221" ht="15.75">
      <c r="A13" s="54">
        <v>8</v>
      </c>
      <c r="B13" s="1" t="s">
        <v>15</v>
      </c>
      <c r="C13" s="24">
        <f>C14+C15</f>
        <v>5699</v>
      </c>
      <c r="D13" s="24">
        <f>D14+D15</f>
        <v>3814</v>
      </c>
      <c r="E13" s="25">
        <f t="shared" si="0"/>
        <v>-1885</v>
      </c>
      <c r="F13" s="26">
        <f t="shared" si="1"/>
        <v>66.924021758203196</v>
      </c>
    </row>
    <row r="14" spans="1:221" s="38" customFormat="1" ht="15.75">
      <c r="A14" s="55"/>
      <c r="B14" s="18" t="s">
        <v>26</v>
      </c>
      <c r="C14" s="30">
        <v>1843</v>
      </c>
      <c r="D14" s="28">
        <v>-1407</v>
      </c>
      <c r="E14" s="29">
        <f t="shared" si="0"/>
        <v>-3250</v>
      </c>
      <c r="F14" s="42">
        <f t="shared" si="1"/>
        <v>-76.342919153553993</v>
      </c>
    </row>
    <row r="15" spans="1:221" s="38" customFormat="1" ht="15.75">
      <c r="A15" s="56"/>
      <c r="B15" s="18" t="s">
        <v>25</v>
      </c>
      <c r="C15" s="30">
        <v>3856</v>
      </c>
      <c r="D15" s="28">
        <v>5221</v>
      </c>
      <c r="E15" s="29">
        <f t="shared" si="0"/>
        <v>1365</v>
      </c>
      <c r="F15" s="42">
        <f t="shared" si="1"/>
        <v>135.39937759336101</v>
      </c>
    </row>
    <row r="16" spans="1:221" ht="15.75">
      <c r="A16" s="54">
        <v>9</v>
      </c>
      <c r="B16" s="1" t="s">
        <v>16</v>
      </c>
      <c r="C16" s="27">
        <f>C17</f>
        <v>5131</v>
      </c>
      <c r="D16" s="27">
        <f>D17</f>
        <v>7381</v>
      </c>
      <c r="E16" s="25">
        <f t="shared" si="0"/>
        <v>2250</v>
      </c>
      <c r="F16" s="26">
        <f t="shared" si="1"/>
        <v>143.85110114987333</v>
      </c>
    </row>
    <row r="17" spans="1:221" s="37" customFormat="1" ht="15.75">
      <c r="A17" s="59"/>
      <c r="B17" s="18" t="s">
        <v>21</v>
      </c>
      <c r="C17" s="30">
        <v>5131</v>
      </c>
      <c r="D17" s="30">
        <v>7381</v>
      </c>
      <c r="E17" s="29">
        <f t="shared" si="0"/>
        <v>2250</v>
      </c>
      <c r="F17" s="42">
        <f t="shared" si="1"/>
        <v>143.85110114987333</v>
      </c>
    </row>
    <row r="18" spans="1:221" ht="26.25">
      <c r="A18" s="39">
        <v>10</v>
      </c>
      <c r="B18" s="1" t="s">
        <v>40</v>
      </c>
      <c r="C18" s="27">
        <v>0</v>
      </c>
      <c r="D18" s="27">
        <v>0</v>
      </c>
      <c r="E18" s="25">
        <f t="shared" si="0"/>
        <v>0</v>
      </c>
      <c r="F18" s="41" t="s">
        <v>45</v>
      </c>
    </row>
    <row r="19" spans="1:221" s="3" customFormat="1" ht="16.899999999999999" customHeight="1">
      <c r="A19" s="17"/>
      <c r="B19" s="6" t="s">
        <v>7</v>
      </c>
      <c r="C19" s="31">
        <f>C20+C21+C22+C23+C24+C26+C30+C31+C32+C33+C35+C37+C34</f>
        <v>39726</v>
      </c>
      <c r="D19" s="31">
        <f>D20+D21+D22+D23+D24+D26+D30+D31+D32+D33+D35+D37+D34</f>
        <v>34732</v>
      </c>
      <c r="E19" s="31">
        <f>E20+E21+E22+E23+E24+E26+E30+E31+E32+E33+E35+E37+E34</f>
        <v>-4994</v>
      </c>
      <c r="F19" s="23">
        <f t="shared" si="1"/>
        <v>87.428887881991642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</row>
    <row r="20" spans="1:221" ht="42" customHeight="1">
      <c r="A20" s="39">
        <v>11</v>
      </c>
      <c r="B20" s="1" t="s">
        <v>9</v>
      </c>
      <c r="C20" s="27">
        <v>0</v>
      </c>
      <c r="D20" s="27">
        <v>0</v>
      </c>
      <c r="E20" s="25">
        <f t="shared" si="0"/>
        <v>0</v>
      </c>
      <c r="F20" s="41" t="s">
        <v>45</v>
      </c>
    </row>
    <row r="21" spans="1:221" ht="50.25" customHeight="1">
      <c r="A21" s="39">
        <v>12</v>
      </c>
      <c r="B21" s="1" t="s">
        <v>27</v>
      </c>
      <c r="C21" s="27">
        <v>16939</v>
      </c>
      <c r="D21" s="27">
        <v>11155</v>
      </c>
      <c r="E21" s="25">
        <f t="shared" si="0"/>
        <v>-5784</v>
      </c>
      <c r="F21" s="26">
        <f t="shared" si="1"/>
        <v>65.853946513961858</v>
      </c>
    </row>
    <row r="22" spans="1:221" ht="50.25" customHeight="1">
      <c r="A22" s="15" t="s">
        <v>41</v>
      </c>
      <c r="B22" s="2" t="s">
        <v>36</v>
      </c>
      <c r="C22" s="24">
        <v>76</v>
      </c>
      <c r="D22" s="24">
        <v>581</v>
      </c>
      <c r="E22" s="25">
        <f t="shared" si="0"/>
        <v>505</v>
      </c>
      <c r="F22" s="26">
        <f t="shared" si="1"/>
        <v>764.47368421052624</v>
      </c>
    </row>
    <row r="23" spans="1:221" ht="51.75" customHeight="1">
      <c r="A23" s="40">
        <v>14</v>
      </c>
      <c r="B23" s="1" t="s">
        <v>28</v>
      </c>
      <c r="C23" s="27">
        <v>3357</v>
      </c>
      <c r="D23" s="27">
        <v>3575</v>
      </c>
      <c r="E23" s="25">
        <f t="shared" si="0"/>
        <v>218</v>
      </c>
      <c r="F23" s="26">
        <f t="shared" si="1"/>
        <v>106.49389335716413</v>
      </c>
    </row>
    <row r="24" spans="1:221" ht="40.9" customHeight="1">
      <c r="A24" s="54">
        <v>16</v>
      </c>
      <c r="B24" s="1" t="s">
        <v>10</v>
      </c>
      <c r="C24" s="27">
        <v>36</v>
      </c>
      <c r="D24" s="27">
        <v>847</v>
      </c>
      <c r="E24" s="25">
        <f t="shared" si="0"/>
        <v>811</v>
      </c>
      <c r="F24" s="26">
        <f t="shared" si="1"/>
        <v>2352.7777777777778</v>
      </c>
    </row>
    <row r="25" spans="1:221" ht="15.75" hidden="1">
      <c r="A25" s="56"/>
      <c r="B25" s="19" t="s">
        <v>19</v>
      </c>
      <c r="C25" s="27"/>
      <c r="D25" s="27"/>
      <c r="E25" s="25">
        <f t="shared" si="0"/>
        <v>0</v>
      </c>
      <c r="F25" s="26" t="e">
        <f t="shared" si="1"/>
        <v>#DIV/0!</v>
      </c>
    </row>
    <row r="26" spans="1:221" ht="27" customHeight="1">
      <c r="A26" s="54">
        <v>17</v>
      </c>
      <c r="B26" s="1" t="s">
        <v>39</v>
      </c>
      <c r="C26" s="27">
        <f>C27+C28+C29</f>
        <v>215</v>
      </c>
      <c r="D26" s="27">
        <f>D27+D28+D29</f>
        <v>275</v>
      </c>
      <c r="E26" s="25">
        <f t="shared" si="0"/>
        <v>60</v>
      </c>
      <c r="F26" s="26">
        <f t="shared" si="1"/>
        <v>127.90697674418605</v>
      </c>
    </row>
    <row r="27" spans="1:221" s="37" customFormat="1" ht="15.75">
      <c r="A27" s="59"/>
      <c r="B27" s="18" t="s">
        <v>49</v>
      </c>
      <c r="C27" s="30">
        <v>0</v>
      </c>
      <c r="D27" s="30">
        <v>0</v>
      </c>
      <c r="E27" s="29">
        <f t="shared" si="0"/>
        <v>0</v>
      </c>
      <c r="F27" s="45" t="s">
        <v>45</v>
      </c>
    </row>
    <row r="28" spans="1:221" s="37" customFormat="1" ht="15.6" customHeight="1">
      <c r="A28" s="59"/>
      <c r="B28" s="18" t="s">
        <v>20</v>
      </c>
      <c r="C28" s="30">
        <v>215</v>
      </c>
      <c r="D28" s="30">
        <v>275</v>
      </c>
      <c r="E28" s="29">
        <f t="shared" si="0"/>
        <v>60</v>
      </c>
      <c r="F28" s="45">
        <f t="shared" si="1"/>
        <v>127.90697674418605</v>
      </c>
    </row>
    <row r="29" spans="1:221" s="37" customFormat="1" ht="39.75" customHeight="1">
      <c r="A29" s="56"/>
      <c r="B29" s="18" t="s">
        <v>50</v>
      </c>
      <c r="C29" s="30">
        <v>0</v>
      </c>
      <c r="D29" s="30">
        <v>0</v>
      </c>
      <c r="E29" s="29">
        <f t="shared" si="0"/>
        <v>0</v>
      </c>
      <c r="F29" s="45" t="s">
        <v>45</v>
      </c>
    </row>
    <row r="30" spans="1:221" ht="15" customHeight="1">
      <c r="A30" s="39">
        <v>18</v>
      </c>
      <c r="B30" s="1" t="s">
        <v>18</v>
      </c>
      <c r="C30" s="27">
        <v>21</v>
      </c>
      <c r="D30" s="27">
        <v>35</v>
      </c>
      <c r="E30" s="25">
        <f t="shared" si="0"/>
        <v>14</v>
      </c>
      <c r="F30" s="41">
        <f t="shared" si="1"/>
        <v>166.66666666666669</v>
      </c>
    </row>
    <row r="31" spans="1:221" ht="26.25">
      <c r="A31" s="39">
        <v>19</v>
      </c>
      <c r="B31" s="1" t="s">
        <v>14</v>
      </c>
      <c r="C31" s="24">
        <v>555</v>
      </c>
      <c r="D31" s="24">
        <v>3310</v>
      </c>
      <c r="E31" s="25">
        <f t="shared" si="0"/>
        <v>2755</v>
      </c>
      <c r="F31" s="41">
        <f t="shared" si="1"/>
        <v>596.39639639639643</v>
      </c>
    </row>
    <row r="32" spans="1:221" ht="63.75" customHeight="1">
      <c r="A32" s="39">
        <v>20</v>
      </c>
      <c r="B32" s="1" t="s">
        <v>24</v>
      </c>
      <c r="C32" s="27">
        <v>7925</v>
      </c>
      <c r="D32" s="27">
        <v>2951</v>
      </c>
      <c r="E32" s="25">
        <f t="shared" si="0"/>
        <v>-4974</v>
      </c>
      <c r="F32" s="26">
        <f t="shared" si="1"/>
        <v>37.236593059936908</v>
      </c>
    </row>
    <row r="33" spans="1:221" ht="26.25" customHeight="1">
      <c r="A33" s="39">
        <v>21</v>
      </c>
      <c r="B33" s="1" t="s">
        <v>33</v>
      </c>
      <c r="C33" s="27">
        <v>8198</v>
      </c>
      <c r="D33" s="27">
        <v>9788</v>
      </c>
      <c r="E33" s="25">
        <f t="shared" si="0"/>
        <v>1590</v>
      </c>
      <c r="F33" s="26">
        <f t="shared" si="1"/>
        <v>119.39497438399609</v>
      </c>
    </row>
    <row r="34" spans="1:221" ht="15.75">
      <c r="A34" s="44">
        <v>22</v>
      </c>
      <c r="B34" s="1" t="s">
        <v>48</v>
      </c>
      <c r="C34" s="27">
        <v>170</v>
      </c>
      <c r="D34" s="27">
        <v>0</v>
      </c>
      <c r="E34" s="25">
        <f t="shared" si="0"/>
        <v>-170</v>
      </c>
      <c r="F34" s="26">
        <f t="shared" si="1"/>
        <v>0</v>
      </c>
    </row>
    <row r="35" spans="1:221" ht="15" customHeight="1">
      <c r="A35" s="54">
        <v>23</v>
      </c>
      <c r="B35" s="1" t="s">
        <v>37</v>
      </c>
      <c r="C35" s="27">
        <v>1837</v>
      </c>
      <c r="D35" s="27">
        <v>1453</v>
      </c>
      <c r="E35" s="25">
        <f t="shared" si="0"/>
        <v>-384</v>
      </c>
      <c r="F35" s="26">
        <f t="shared" si="1"/>
        <v>79.096352749047355</v>
      </c>
    </row>
    <row r="36" spans="1:221" ht="24.75" hidden="1" customHeight="1">
      <c r="A36" s="59"/>
      <c r="B36" s="18" t="s">
        <v>29</v>
      </c>
      <c r="C36" s="30"/>
      <c r="D36" s="30"/>
      <c r="E36" s="25">
        <f t="shared" si="0"/>
        <v>0</v>
      </c>
      <c r="F36" s="26" t="e">
        <f t="shared" si="1"/>
        <v>#DIV/0!</v>
      </c>
    </row>
    <row r="37" spans="1:221" ht="15" customHeight="1">
      <c r="A37" s="39">
        <v>24</v>
      </c>
      <c r="B37" s="1" t="s">
        <v>2</v>
      </c>
      <c r="C37" s="27">
        <v>397</v>
      </c>
      <c r="D37" s="27">
        <v>762</v>
      </c>
      <c r="E37" s="25">
        <f t="shared" si="0"/>
        <v>365</v>
      </c>
      <c r="F37" s="26">
        <f t="shared" si="1"/>
        <v>191.93954659949623</v>
      </c>
    </row>
    <row r="38" spans="1:221" s="3" customFormat="1" ht="15.75">
      <c r="A38" s="57" t="s">
        <v>34</v>
      </c>
      <c r="B38" s="58"/>
      <c r="C38" s="31">
        <f>C5+C19</f>
        <v>187596</v>
      </c>
      <c r="D38" s="31">
        <f>D5+D19</f>
        <v>285294</v>
      </c>
      <c r="E38" s="22">
        <f t="shared" si="0"/>
        <v>97698</v>
      </c>
      <c r="F38" s="23">
        <f t="shared" si="1"/>
        <v>152.07893558498048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</row>
    <row r="39" spans="1:221" s="9" customFormat="1" ht="15.75">
      <c r="A39" s="50">
        <v>25</v>
      </c>
      <c r="B39" s="11" t="s">
        <v>3</v>
      </c>
      <c r="C39" s="31">
        <f>C40+C41+C42+C43</f>
        <v>321004</v>
      </c>
      <c r="D39" s="31">
        <f>D40+D41+D42+D43</f>
        <v>356277</v>
      </c>
      <c r="E39" s="22">
        <f t="shared" si="0"/>
        <v>35273</v>
      </c>
      <c r="F39" s="23">
        <f t="shared" si="1"/>
        <v>110.98833659393652</v>
      </c>
    </row>
    <row r="40" spans="1:221" ht="24.75" customHeight="1">
      <c r="A40" s="50"/>
      <c r="B40" s="1" t="s">
        <v>13</v>
      </c>
      <c r="C40" s="24">
        <v>417959</v>
      </c>
      <c r="D40" s="24">
        <v>383462</v>
      </c>
      <c r="E40" s="25">
        <f t="shared" si="0"/>
        <v>-34497</v>
      </c>
      <c r="F40" s="26">
        <f t="shared" si="1"/>
        <v>91.746319615081859</v>
      </c>
    </row>
    <row r="41" spans="1:221" ht="15" customHeight="1">
      <c r="A41" s="50"/>
      <c r="B41" s="4" t="s">
        <v>12</v>
      </c>
      <c r="C41" s="27">
        <v>0</v>
      </c>
      <c r="D41" s="27">
        <v>0</v>
      </c>
      <c r="E41" s="25">
        <f t="shared" si="0"/>
        <v>0</v>
      </c>
      <c r="F41" s="41" t="s">
        <v>45</v>
      </c>
    </row>
    <row r="42" spans="1:221" ht="27" customHeight="1">
      <c r="A42" s="50"/>
      <c r="B42" s="4" t="s">
        <v>22</v>
      </c>
      <c r="C42" s="27">
        <v>3692</v>
      </c>
      <c r="D42" s="27">
        <v>0</v>
      </c>
      <c r="E42" s="25">
        <f t="shared" si="0"/>
        <v>-3692</v>
      </c>
      <c r="F42" s="26">
        <f t="shared" si="1"/>
        <v>0</v>
      </c>
    </row>
    <row r="43" spans="1:221" ht="26.25">
      <c r="A43" s="51"/>
      <c r="B43" s="1" t="s">
        <v>8</v>
      </c>
      <c r="C43" s="32">
        <v>-100647</v>
      </c>
      <c r="D43" s="32">
        <v>-27185</v>
      </c>
      <c r="E43" s="25">
        <f t="shared" si="0"/>
        <v>73462</v>
      </c>
      <c r="F43" s="26">
        <f t="shared" si="1"/>
        <v>27.010243723111472</v>
      </c>
    </row>
    <row r="44" spans="1:221" s="9" customFormat="1" ht="20.45" customHeight="1" thickBot="1">
      <c r="A44" s="52" t="s">
        <v>35</v>
      </c>
      <c r="B44" s="53"/>
      <c r="C44" s="33">
        <f>C38+C39</f>
        <v>508600</v>
      </c>
      <c r="D44" s="33">
        <f>D38+D39</f>
        <v>641571</v>
      </c>
      <c r="E44" s="34">
        <f t="shared" si="0"/>
        <v>132971</v>
      </c>
      <c r="F44" s="46">
        <f t="shared" si="1"/>
        <v>126.14451435312624</v>
      </c>
    </row>
    <row r="45" spans="1:221" ht="14.25" customHeight="1">
      <c r="B45" s="43"/>
    </row>
    <row r="46" spans="1:221" ht="33.75" customHeight="1">
      <c r="B46" s="43"/>
    </row>
  </sheetData>
  <mergeCells count="11">
    <mergeCell ref="E1:F1"/>
    <mergeCell ref="A2:F2"/>
    <mergeCell ref="A39:A43"/>
    <mergeCell ref="A44:B44"/>
    <mergeCell ref="A13:A15"/>
    <mergeCell ref="A38:B38"/>
    <mergeCell ref="A24:A25"/>
    <mergeCell ref="A35:A36"/>
    <mergeCell ref="A16:A17"/>
    <mergeCell ref="E3:F3"/>
    <mergeCell ref="A26:A29"/>
  </mergeCells>
  <pageMargins left="0.39370078740157483" right="0.19685039370078741" top="0.23622047244094491" bottom="0.23622047244094491" header="0.15748031496062992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Serikova</cp:lastModifiedBy>
  <cp:lastPrinted>2024-02-21T07:01:22Z</cp:lastPrinted>
  <dcterms:created xsi:type="dcterms:W3CDTF">2002-11-26T08:28:37Z</dcterms:created>
  <dcterms:modified xsi:type="dcterms:W3CDTF">2024-02-21T07:01:24Z</dcterms:modified>
</cp:coreProperties>
</file>