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лист!$A$1:$H$43</definedName>
  </definedNames>
  <calcPr calcId="124519" iterate="1"/>
</workbook>
</file>

<file path=xl/calcChain.xml><?xml version="1.0" encoding="utf-8"?>
<calcChain xmlns="http://schemas.openxmlformats.org/spreadsheetml/2006/main">
  <c r="G21" i="7"/>
  <c r="D16"/>
  <c r="E16"/>
  <c r="C16"/>
  <c r="F18"/>
  <c r="E27" l="1"/>
  <c r="E13"/>
  <c r="G24"/>
  <c r="G25"/>
  <c r="G26"/>
  <c r="G28"/>
  <c r="G29"/>
  <c r="D27"/>
  <c r="D13"/>
  <c r="H42"/>
  <c r="G42"/>
  <c r="E39"/>
  <c r="D39"/>
  <c r="C39"/>
  <c r="C27"/>
  <c r="C13"/>
  <c r="H40"/>
  <c r="H41"/>
  <c r="G22"/>
  <c r="G23"/>
  <c r="G30"/>
  <c r="G31"/>
  <c r="G32"/>
  <c r="G33"/>
  <c r="G34"/>
  <c r="G35"/>
  <c r="G36"/>
  <c r="G37"/>
  <c r="G40"/>
  <c r="G41"/>
  <c r="G27" l="1"/>
  <c r="F29"/>
  <c r="F30"/>
  <c r="D20"/>
  <c r="E20"/>
  <c r="C20"/>
  <c r="H23"/>
  <c r="H24"/>
  <c r="H25"/>
  <c r="H26"/>
  <c r="H28"/>
  <c r="H29"/>
  <c r="H30"/>
  <c r="H31"/>
  <c r="H32"/>
  <c r="H33"/>
  <c r="H34"/>
  <c r="H27"/>
  <c r="G20" l="1"/>
  <c r="G16"/>
  <c r="G13"/>
  <c r="H17"/>
  <c r="H21"/>
  <c r="H22"/>
  <c r="H35"/>
  <c r="H36"/>
  <c r="H37"/>
  <c r="H16"/>
  <c r="H6"/>
  <c r="H7"/>
  <c r="H8"/>
  <c r="H10"/>
  <c r="H11"/>
  <c r="H12"/>
  <c r="H14"/>
  <c r="H15"/>
  <c r="G6"/>
  <c r="G7"/>
  <c r="G8"/>
  <c r="G10"/>
  <c r="G11"/>
  <c r="G12"/>
  <c r="G14"/>
  <c r="G15"/>
  <c r="G17"/>
  <c r="F7"/>
  <c r="F8"/>
  <c r="F9"/>
  <c r="F10"/>
  <c r="F11"/>
  <c r="F12"/>
  <c r="F14"/>
  <c r="F15"/>
  <c r="F17"/>
  <c r="F19"/>
  <c r="F21"/>
  <c r="F22"/>
  <c r="F23"/>
  <c r="F24"/>
  <c r="F25"/>
  <c r="F26"/>
  <c r="F28"/>
  <c r="F31"/>
  <c r="F32"/>
  <c r="F33"/>
  <c r="F34"/>
  <c r="F35"/>
  <c r="F36"/>
  <c r="F37"/>
  <c r="F40"/>
  <c r="F41"/>
  <c r="F42"/>
  <c r="F6"/>
  <c r="H39" l="1"/>
  <c r="H20"/>
  <c r="C5"/>
  <c r="H13"/>
  <c r="F27"/>
  <c r="F16"/>
  <c r="F13"/>
  <c r="C38" l="1"/>
  <c r="F20"/>
  <c r="D5"/>
  <c r="D38" s="1"/>
  <c r="E5"/>
  <c r="H5" s="1"/>
  <c r="C43" l="1"/>
  <c r="G5"/>
  <c r="F5"/>
  <c r="E38"/>
  <c r="H38" l="1"/>
  <c r="G38"/>
  <c r="G39"/>
  <c r="F39" l="1"/>
  <c r="D43" l="1"/>
  <c r="F38"/>
  <c r="E43" l="1"/>
  <c r="H43" s="1"/>
  <c r="G43" l="1"/>
  <c r="F43"/>
</calcChain>
</file>

<file path=xl/sharedStrings.xml><?xml version="1.0" encoding="utf-8"?>
<sst xmlns="http://schemas.openxmlformats.org/spreadsheetml/2006/main" count="57" uniqueCount="52">
  <si>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</si>
  <si>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</si>
  <si>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</si>
  <si>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</si>
  <si>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</si>
  <si>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</si>
  <si>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</si>
  <si>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</si>
  <si>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</si>
  <si>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</si>
  <si>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</si>
  <si>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</si>
  <si>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</si>
  <si>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</si>
  <si>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</si>
  <si>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в том числе: МУП "Водоканал"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</si>
  <si>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</si>
  <si>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</si>
  <si>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</si>
  <si>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</si>
  <si>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</si>
  <si>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</si>
  <si>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</si>
  <si>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</si>
  <si>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</si>
  <si>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</si>
  <si>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</si>
  <si>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</si>
  <si>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</si>
  <si>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</si>
  <si>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</si>
  <si>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</si>
  <si>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</si>
  <si>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</si>
  <si>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</si>
  <si>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</si>
  <si>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</si>
  <si>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</si>
  <si>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</si>
  <si>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Приложение 1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</si>
  <si>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</si>
  <si>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</si>
  <si>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План на                         2024 год</t>
  </si>
  <si>
    <t>% исполнения плана на    2024 год</t>
  </si>
  <si>
    <t>-</t>
  </si>
  <si>
    <t>Доходы от оказания платных услуг (работ) и компенсация затрат государства</t>
  </si>
  <si>
    <t>Исполнение доходной части бюджета города Ставрополя за полугодие 2024 года</t>
  </si>
  <si>
    <t xml:space="preserve">План за                               полугодие            2024 года </t>
  </si>
  <si>
    <t xml:space="preserve">Факт за                               полугодие             2024 года </t>
  </si>
  <si>
    <t>% исполнения плана за                       полугодие       2024 года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</si>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</sst>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6" fillId="0" borderId="1" xfId="0" applyNumberFormat="1" applyFont="1" applyFill="1" applyBorder="1"/>
    <xf numFmtId="3" fontId="6" fillId="2" borderId="1" xfId="0" applyNumberFormat="1" applyFont="1" applyFill="1" applyBorder="1"/>
    <xf numFmtId="3" fontId="7" fillId="0" borderId="1" xfId="0" applyNumberFormat="1" applyFont="1" applyFill="1" applyBorder="1"/>
    <xf numFmtId="3" fontId="7" fillId="2" borderId="1" xfId="0" applyNumberFormat="1" applyFont="1" applyFill="1" applyBorder="1"/>
    <xf numFmtId="3" fontId="5" fillId="0" borderId="1" xfId="0" applyNumberFormat="1" applyFont="1" applyFill="1" applyBorder="1"/>
    <xf numFmtId="3" fontId="5" fillId="0" borderId="2" xfId="0" applyNumberFormat="1" applyFont="1" applyFill="1" applyBorder="1"/>
    <xf numFmtId="0" fontId="4" fillId="0" borderId="0" xfId="0" applyFont="1" applyFill="1"/>
    <xf numFmtId="3" fontId="7" fillId="3" borderId="1" xfId="0" applyNumberFormat="1" applyFont="1" applyFill="1" applyBorder="1"/>
    <xf numFmtId="3" fontId="5" fillId="2" borderId="1" xfId="0" applyNumberFormat="1" applyFont="1" applyFill="1" applyBorder="1"/>
    <xf numFmtId="164" fontId="6" fillId="0" borderId="1" xfId="0" applyNumberFormat="1" applyFont="1" applyFill="1" applyBorder="1"/>
    <xf numFmtId="164" fontId="6" fillId="0" borderId="7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wrapText="1"/>
    </xf>
    <xf numFmtId="164" fontId="7" fillId="0" borderId="1" xfId="0" applyNumberFormat="1" applyFont="1" applyFill="1" applyBorder="1"/>
    <xf numFmtId="164" fontId="7" fillId="0" borderId="7" xfId="0" applyNumberFormat="1" applyFont="1" applyFill="1" applyBorder="1"/>
    <xf numFmtId="3" fontId="5" fillId="2" borderId="2" xfId="0" applyNumberFormat="1" applyFont="1" applyFill="1" applyBorder="1"/>
    <xf numFmtId="0" fontId="1" fillId="2" borderId="0" xfId="0" applyFont="1" applyFill="1" applyAlignment="1">
      <alignment wrapText="1"/>
    </xf>
    <xf numFmtId="3" fontId="8" fillId="3" borderId="1" xfId="0" applyNumberFormat="1" applyFont="1" applyFill="1" applyBorder="1"/>
    <xf numFmtId="164" fontId="5" fillId="2" borderId="1" xfId="0" applyNumberFormat="1" applyFont="1" applyFill="1" applyBorder="1"/>
    <xf numFmtId="164" fontId="5" fillId="2" borderId="7" xfId="0" applyNumberFormat="1" applyFont="1" applyFill="1" applyBorder="1"/>
    <xf numFmtId="164" fontId="6" fillId="2" borderId="1" xfId="0" applyNumberFormat="1" applyFont="1" applyFill="1" applyBorder="1"/>
    <xf numFmtId="164" fontId="6" fillId="2" borderId="7" xfId="0" applyNumberFormat="1" applyFont="1" applyFill="1" applyBorder="1"/>
    <xf numFmtId="164" fontId="6" fillId="2" borderId="1" xfId="0" applyNumberFormat="1" applyFont="1" applyFill="1" applyBorder="1" applyAlignment="1">
      <alignment horizontal="right"/>
    </xf>
    <xf numFmtId="164" fontId="6" fillId="2" borderId="7" xfId="0" applyNumberFormat="1" applyFont="1" applyFill="1" applyBorder="1" applyAlignment="1">
      <alignment horizontal="right"/>
    </xf>
    <xf numFmtId="164" fontId="7" fillId="2" borderId="1" xfId="0" applyNumberFormat="1" applyFont="1" applyFill="1" applyBorder="1"/>
    <xf numFmtId="164" fontId="7" fillId="2" borderId="7" xfId="0" applyNumberFormat="1" applyFont="1" applyFill="1" applyBorder="1"/>
    <xf numFmtId="164" fontId="5" fillId="0" borderId="1" xfId="0" applyNumberFormat="1" applyFont="1" applyFill="1" applyBorder="1"/>
    <xf numFmtId="164" fontId="5" fillId="0" borderId="7" xfId="0" applyNumberFormat="1" applyFont="1" applyFill="1" applyBorder="1"/>
    <xf numFmtId="164" fontId="5" fillId="0" borderId="2" xfId="0" applyNumberFormat="1" applyFont="1" applyFill="1" applyBorder="1"/>
    <xf numFmtId="164" fontId="5" fillId="0" borderId="9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6" fillId="0" borderId="0" xfId="0" applyFont="1" applyFill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14" fontId="6" fillId="0" borderId="13" xfId="0" applyNumberFormat="1" applyFont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0" fontId="12" fillId="0" borderId="6" xfId="0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0" fontId="9" fillId="0" borderId="6" xfId="0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164" fontId="7" fillId="2" borderId="1" xfId="0" applyNumberFormat="1" applyFont="1" applyFill="1" applyBorder="1" applyAlignment="1">
      <alignment horizontal="right"/>
    </xf>
    <xf numFmtId="164" fontId="7" fillId="2" borderId="7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right"/>
    </xf>
    <xf numFmtId="0" fontId="11" fillId="0" borderId="0" xfId="0" applyFont="1" applyAlignment="1"/>
    <xf numFmtId="0" fontId="5" fillId="0" borderId="0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2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wrapText="1"/>
    </xf>
    <xf numFmtId="0" fontId="10" fillId="0" borderId="6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101"/>
  <sheetViews>
    <sheetView tabSelected="1" workbookViewId="0">
      <selection activeCell="B12" sqref="B12"/>
    </sheetView>
  </sheetViews>
  <sheetFormatPr defaultColWidth="9.140625" defaultRowHeight="12.75"/>
  <cols>
    <col min="1" max="1" width="4" style="3" customWidth="1"/>
    <col min="2" max="2" width="59.5703125" style="2" customWidth="1"/>
    <col min="3" max="3" width="12.28515625" style="22" customWidth="1"/>
    <col min="4" max="4" width="12.140625" style="4" customWidth="1"/>
    <col min="5" max="5" width="12.7109375" style="4" customWidth="1"/>
    <col min="6" max="6" width="12.85546875" style="4" customWidth="1"/>
    <col min="7" max="7" width="12.5703125" style="4" customWidth="1"/>
    <col min="8" max="8" width="12.7109375" style="4" customWidth="1"/>
    <col min="9" max="16384" width="9.140625" style="4"/>
  </cols>
  <sheetData>
    <row r="1" spans="1:222" ht="15.75">
      <c r="A1" s="36"/>
      <c r="B1" s="37"/>
      <c r="C1" s="38"/>
      <c r="D1" s="39"/>
      <c r="E1" s="39"/>
      <c r="F1" s="61" t="s">
        <v>39</v>
      </c>
      <c r="G1" s="62"/>
      <c r="H1" s="62"/>
    </row>
    <row r="2" spans="1:222" ht="23.25" customHeight="1">
      <c r="A2" s="63" t="s">
        <v>46</v>
      </c>
      <c r="B2" s="64"/>
      <c r="C2" s="64"/>
      <c r="D2" s="64"/>
      <c r="E2" s="64"/>
      <c r="F2" s="64"/>
      <c r="G2" s="64"/>
      <c r="H2" s="64"/>
    </row>
    <row r="3" spans="1:222" ht="21" customHeight="1" thickBot="1">
      <c r="A3" s="36"/>
      <c r="B3" s="37"/>
      <c r="C3" s="38"/>
      <c r="D3" s="39"/>
      <c r="E3" s="39"/>
      <c r="F3" s="39"/>
      <c r="G3" s="61" t="s">
        <v>33</v>
      </c>
      <c r="H3" s="61"/>
    </row>
    <row r="4" spans="1:222" ht="78.75" customHeight="1">
      <c r="A4" s="40" t="s">
        <v>26</v>
      </c>
      <c r="B4" s="41" t="s">
        <v>36</v>
      </c>
      <c r="C4" s="42" t="s">
        <v>42</v>
      </c>
      <c r="D4" s="43" t="s">
        <v>47</v>
      </c>
      <c r="E4" s="44" t="s">
        <v>48</v>
      </c>
      <c r="F4" s="45" t="s">
        <v>11</v>
      </c>
      <c r="G4" s="45" t="s">
        <v>49</v>
      </c>
      <c r="H4" s="46" t="s">
        <v>43</v>
      </c>
    </row>
    <row r="5" spans="1:222" s="1" customFormat="1" ht="15.75">
      <c r="A5" s="47"/>
      <c r="B5" s="48" t="s">
        <v>6</v>
      </c>
      <c r="C5" s="14">
        <f>C6+C7+C8+C9+C10+C11+C12+C13+C16+C19</f>
        <v>6626788</v>
      </c>
      <c r="D5" s="10">
        <f>D6+D7+D8+D9+D10+D11+D12+D13+D16+D19</f>
        <v>2752927</v>
      </c>
      <c r="E5" s="14">
        <f>E6+E7+E8+E9+E10+E11+E12+E13+E16+E19</f>
        <v>2797832</v>
      </c>
      <c r="F5" s="14">
        <f>E5-D5</f>
        <v>44905</v>
      </c>
      <c r="G5" s="24">
        <f>E5/D5*100</f>
        <v>101.63117292975802</v>
      </c>
      <c r="H5" s="25">
        <f>E5/C5*100</f>
        <v>42.220031786138321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</row>
    <row r="6" spans="1:222" ht="15.75">
      <c r="A6" s="49">
        <v>1</v>
      </c>
      <c r="B6" s="50" t="s">
        <v>0</v>
      </c>
      <c r="C6" s="7">
        <v>4335115</v>
      </c>
      <c r="D6" s="7">
        <v>1753688</v>
      </c>
      <c r="E6" s="7">
        <v>1799272</v>
      </c>
      <c r="F6" s="7">
        <f>E6-D6</f>
        <v>45584</v>
      </c>
      <c r="G6" s="26">
        <f t="shared" ref="G6:G43" si="0">E6/D6*100</f>
        <v>102.59932211430996</v>
      </c>
      <c r="H6" s="27">
        <f t="shared" ref="H6:H43" si="1">E6/C6*100</f>
        <v>41.50459676386901</v>
      </c>
    </row>
    <row r="7" spans="1:222" ht="15.75">
      <c r="A7" s="49">
        <v>2</v>
      </c>
      <c r="B7" s="50" t="s">
        <v>19</v>
      </c>
      <c r="C7" s="7">
        <v>31320</v>
      </c>
      <c r="D7" s="7">
        <v>15881</v>
      </c>
      <c r="E7" s="7">
        <v>15069</v>
      </c>
      <c r="F7" s="7">
        <f t="shared" ref="F7:F43" si="2">E7-D7</f>
        <v>-812</v>
      </c>
      <c r="G7" s="26">
        <f t="shared" si="0"/>
        <v>94.88697185315786</v>
      </c>
      <c r="H7" s="27">
        <f t="shared" si="1"/>
        <v>48.11302681992337</v>
      </c>
    </row>
    <row r="8" spans="1:222" ht="30">
      <c r="A8" s="51">
        <v>3</v>
      </c>
      <c r="B8" s="50" t="s">
        <v>38</v>
      </c>
      <c r="C8" s="7">
        <v>735698</v>
      </c>
      <c r="D8" s="7">
        <v>533575</v>
      </c>
      <c r="E8" s="7">
        <v>536211</v>
      </c>
      <c r="F8" s="7">
        <f t="shared" si="2"/>
        <v>2636</v>
      </c>
      <c r="G8" s="26">
        <f t="shared" si="0"/>
        <v>100.49402614440332</v>
      </c>
      <c r="H8" s="27">
        <f t="shared" si="1"/>
        <v>72.884661912904477</v>
      </c>
    </row>
    <row r="9" spans="1:222" ht="26.25" customHeight="1">
      <c r="A9" s="51">
        <v>4</v>
      </c>
      <c r="B9" s="60" t="s">
        <v>4</v>
      </c>
      <c r="C9" s="7">
        <v>0</v>
      </c>
      <c r="D9" s="7">
        <v>0</v>
      </c>
      <c r="E9" s="7">
        <v>266</v>
      </c>
      <c r="F9" s="7">
        <f t="shared" si="2"/>
        <v>266</v>
      </c>
      <c r="G9" s="28" t="s">
        <v>44</v>
      </c>
      <c r="H9" s="29" t="s">
        <v>44</v>
      </c>
    </row>
    <row r="10" spans="1:222" ht="15.75">
      <c r="A10" s="51">
        <v>5</v>
      </c>
      <c r="B10" s="50" t="s">
        <v>5</v>
      </c>
      <c r="C10" s="7">
        <v>12653</v>
      </c>
      <c r="D10" s="7">
        <v>12245</v>
      </c>
      <c r="E10" s="7">
        <v>11727</v>
      </c>
      <c r="F10" s="7">
        <f t="shared" si="2"/>
        <v>-518</v>
      </c>
      <c r="G10" s="26">
        <f t="shared" si="0"/>
        <v>95.769701919150677</v>
      </c>
      <c r="H10" s="27">
        <f t="shared" si="1"/>
        <v>92.681577491503987</v>
      </c>
    </row>
    <row r="11" spans="1:222" ht="30" customHeight="1">
      <c r="A11" s="51">
        <v>6</v>
      </c>
      <c r="B11" s="50" t="s">
        <v>51</v>
      </c>
      <c r="C11" s="7">
        <v>166736</v>
      </c>
      <c r="D11" s="7">
        <v>139036</v>
      </c>
      <c r="E11" s="7">
        <v>138907</v>
      </c>
      <c r="F11" s="7">
        <f t="shared" si="2"/>
        <v>-129</v>
      </c>
      <c r="G11" s="26">
        <f t="shared" si="0"/>
        <v>99.907218274403746</v>
      </c>
      <c r="H11" s="27">
        <f t="shared" si="1"/>
        <v>83.309543230016317</v>
      </c>
    </row>
    <row r="12" spans="1:222" ht="15.75">
      <c r="A12" s="51">
        <v>7</v>
      </c>
      <c r="B12" s="50" t="s">
        <v>1</v>
      </c>
      <c r="C12" s="7">
        <v>753719</v>
      </c>
      <c r="D12" s="7">
        <v>67626</v>
      </c>
      <c r="E12" s="7">
        <v>70455</v>
      </c>
      <c r="F12" s="7">
        <f t="shared" si="2"/>
        <v>2829</v>
      </c>
      <c r="G12" s="26">
        <f t="shared" si="0"/>
        <v>104.18330228018809</v>
      </c>
      <c r="H12" s="27">
        <f t="shared" si="1"/>
        <v>9.3476481288119313</v>
      </c>
    </row>
    <row r="13" spans="1:222" ht="15.75">
      <c r="A13" s="65">
        <v>8</v>
      </c>
      <c r="B13" s="50" t="s">
        <v>12</v>
      </c>
      <c r="C13" s="7">
        <f>C14+C15</f>
        <v>492554</v>
      </c>
      <c r="D13" s="7">
        <f>D14+D15</f>
        <v>180508</v>
      </c>
      <c r="E13" s="7">
        <f>E14+E15</f>
        <v>177102</v>
      </c>
      <c r="F13" s="7">
        <f t="shared" si="2"/>
        <v>-3406</v>
      </c>
      <c r="G13" s="26">
        <f t="shared" si="0"/>
        <v>98.113103020364747</v>
      </c>
      <c r="H13" s="27">
        <f t="shared" si="1"/>
        <v>35.955854586502191</v>
      </c>
    </row>
    <row r="14" spans="1:222" s="17" customFormat="1" ht="15.75">
      <c r="A14" s="69"/>
      <c r="B14" s="52" t="s">
        <v>22</v>
      </c>
      <c r="C14" s="9">
        <v>339110</v>
      </c>
      <c r="D14" s="9">
        <v>161714</v>
      </c>
      <c r="E14" s="9">
        <v>158029</v>
      </c>
      <c r="F14" s="9">
        <f t="shared" si="2"/>
        <v>-3685</v>
      </c>
      <c r="G14" s="30">
        <f t="shared" si="0"/>
        <v>97.721285726653235</v>
      </c>
      <c r="H14" s="31">
        <f t="shared" si="1"/>
        <v>46.601102886968832</v>
      </c>
    </row>
    <row r="15" spans="1:222" s="17" customFormat="1" ht="15.75">
      <c r="A15" s="69"/>
      <c r="B15" s="52" t="s">
        <v>21</v>
      </c>
      <c r="C15" s="9">
        <v>153444</v>
      </c>
      <c r="D15" s="9">
        <v>18794</v>
      </c>
      <c r="E15" s="9">
        <v>19073</v>
      </c>
      <c r="F15" s="9">
        <f t="shared" si="2"/>
        <v>279</v>
      </c>
      <c r="G15" s="30">
        <f t="shared" si="0"/>
        <v>101.48451633500054</v>
      </c>
      <c r="H15" s="31">
        <f t="shared" si="1"/>
        <v>12.429941868043064</v>
      </c>
    </row>
    <row r="16" spans="1:222" ht="15.75">
      <c r="A16" s="72">
        <v>9</v>
      </c>
      <c r="B16" s="50" t="s">
        <v>13</v>
      </c>
      <c r="C16" s="7">
        <f>C17+C18</f>
        <v>98993</v>
      </c>
      <c r="D16" s="7">
        <f t="shared" ref="D16:E16" si="3">D17+D18</f>
        <v>50368</v>
      </c>
      <c r="E16" s="7">
        <f t="shared" si="3"/>
        <v>48823</v>
      </c>
      <c r="F16" s="7">
        <f t="shared" si="2"/>
        <v>-1545</v>
      </c>
      <c r="G16" s="26">
        <f t="shared" si="0"/>
        <v>96.932576238881836</v>
      </c>
      <c r="H16" s="27">
        <f t="shared" si="1"/>
        <v>49.319648864061094</v>
      </c>
    </row>
    <row r="17" spans="1:222" s="12" customFormat="1" ht="15.75">
      <c r="A17" s="73"/>
      <c r="B17" s="52" t="s">
        <v>17</v>
      </c>
      <c r="C17" s="9">
        <v>98993</v>
      </c>
      <c r="D17" s="9">
        <v>50368</v>
      </c>
      <c r="E17" s="9">
        <v>48803</v>
      </c>
      <c r="F17" s="9">
        <f t="shared" si="2"/>
        <v>-1565</v>
      </c>
      <c r="G17" s="30">
        <f t="shared" si="0"/>
        <v>96.892868487928837</v>
      </c>
      <c r="H17" s="31">
        <f t="shared" si="1"/>
        <v>49.2994454153324</v>
      </c>
    </row>
    <row r="18" spans="1:222" s="12" customFormat="1" ht="15.75">
      <c r="A18" s="75"/>
      <c r="B18" s="52" t="s">
        <v>50</v>
      </c>
      <c r="C18" s="9">
        <v>0</v>
      </c>
      <c r="D18" s="9">
        <v>0</v>
      </c>
      <c r="E18" s="9">
        <v>20</v>
      </c>
      <c r="F18" s="9">
        <f t="shared" si="2"/>
        <v>20</v>
      </c>
      <c r="G18" s="58" t="s">
        <v>44</v>
      </c>
      <c r="H18" s="59" t="s">
        <v>44</v>
      </c>
    </row>
    <row r="19" spans="1:222" ht="30">
      <c r="A19" s="51">
        <v>10</v>
      </c>
      <c r="B19" s="50" t="s">
        <v>35</v>
      </c>
      <c r="C19" s="7">
        <v>0</v>
      </c>
      <c r="D19" s="7">
        <v>0</v>
      </c>
      <c r="E19" s="7">
        <v>0</v>
      </c>
      <c r="F19" s="7">
        <f t="shared" si="2"/>
        <v>0</v>
      </c>
      <c r="G19" s="28" t="s">
        <v>44</v>
      </c>
      <c r="H19" s="29" t="s">
        <v>44</v>
      </c>
    </row>
    <row r="20" spans="1:222" s="1" customFormat="1" ht="15.75">
      <c r="A20" s="53"/>
      <c r="B20" s="48" t="s">
        <v>7</v>
      </c>
      <c r="C20" s="14">
        <f>C21+C22+C23+C24+C25+C27+C31+C32+C33+C34+C35+C37</f>
        <v>835148</v>
      </c>
      <c r="D20" s="14">
        <f t="shared" ref="D20:E20" si="4">D21+D22+D23+D24+D25+D27+D31+D32+D33+D34+D35+D37</f>
        <v>407979</v>
      </c>
      <c r="E20" s="14">
        <f t="shared" si="4"/>
        <v>373141</v>
      </c>
      <c r="F20" s="10">
        <f t="shared" si="2"/>
        <v>-34838</v>
      </c>
      <c r="G20" s="32">
        <f t="shared" si="0"/>
        <v>91.460834993958017</v>
      </c>
      <c r="H20" s="33">
        <f t="shared" si="1"/>
        <v>44.679625647190676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</row>
    <row r="21" spans="1:222" ht="46.5" customHeight="1">
      <c r="A21" s="51">
        <v>11</v>
      </c>
      <c r="B21" s="50" t="s">
        <v>9</v>
      </c>
      <c r="C21" s="7">
        <v>4960</v>
      </c>
      <c r="D21" s="7">
        <v>1560</v>
      </c>
      <c r="E21" s="6">
        <v>723</v>
      </c>
      <c r="F21" s="6">
        <f t="shared" si="2"/>
        <v>-837</v>
      </c>
      <c r="G21" s="15">
        <f t="shared" si="0"/>
        <v>46.346153846153847</v>
      </c>
      <c r="H21" s="16">
        <f t="shared" si="1"/>
        <v>14.576612903225804</v>
      </c>
    </row>
    <row r="22" spans="1:222" ht="77.25" customHeight="1">
      <c r="A22" s="51">
        <v>12</v>
      </c>
      <c r="B22" s="50" t="s">
        <v>23</v>
      </c>
      <c r="C22" s="7">
        <v>519935</v>
      </c>
      <c r="D22" s="7">
        <v>248035</v>
      </c>
      <c r="E22" s="6">
        <v>217496</v>
      </c>
      <c r="F22" s="6">
        <f t="shared" si="2"/>
        <v>-30539</v>
      </c>
      <c r="G22" s="15">
        <f t="shared" si="0"/>
        <v>87.687624730380804</v>
      </c>
      <c r="H22" s="16">
        <f t="shared" si="1"/>
        <v>41.831382768999973</v>
      </c>
    </row>
    <row r="23" spans="1:222" ht="78" customHeight="1">
      <c r="A23" s="54" t="s">
        <v>37</v>
      </c>
      <c r="B23" s="55" t="s">
        <v>31</v>
      </c>
      <c r="C23" s="7">
        <v>23950</v>
      </c>
      <c r="D23" s="7">
        <v>11833</v>
      </c>
      <c r="E23" s="7">
        <v>9931</v>
      </c>
      <c r="F23" s="6">
        <f t="shared" si="2"/>
        <v>-1902</v>
      </c>
      <c r="G23" s="15">
        <f t="shared" si="0"/>
        <v>83.926307783317839</v>
      </c>
      <c r="H23" s="16">
        <f t="shared" si="1"/>
        <v>41.465553235908139</v>
      </c>
    </row>
    <row r="24" spans="1:222" ht="56.25" customHeight="1">
      <c r="A24" s="51">
        <v>14</v>
      </c>
      <c r="B24" s="50" t="s">
        <v>24</v>
      </c>
      <c r="C24" s="7">
        <v>50968</v>
      </c>
      <c r="D24" s="7">
        <v>24982</v>
      </c>
      <c r="E24" s="6">
        <v>24801</v>
      </c>
      <c r="F24" s="6">
        <f t="shared" si="2"/>
        <v>-181</v>
      </c>
      <c r="G24" s="15">
        <f t="shared" si="0"/>
        <v>99.275478344407972</v>
      </c>
      <c r="H24" s="16">
        <f t="shared" si="1"/>
        <v>48.659943493956995</v>
      </c>
    </row>
    <row r="25" spans="1:222" ht="46.5" customHeight="1">
      <c r="A25" s="65">
        <v>15</v>
      </c>
      <c r="B25" s="50" t="s">
        <v>10</v>
      </c>
      <c r="C25" s="7">
        <v>4701</v>
      </c>
      <c r="D25" s="7">
        <v>4701</v>
      </c>
      <c r="E25" s="6">
        <v>4785</v>
      </c>
      <c r="F25" s="6">
        <f t="shared" si="2"/>
        <v>84</v>
      </c>
      <c r="G25" s="15">
        <f t="shared" si="0"/>
        <v>101.78685386088067</v>
      </c>
      <c r="H25" s="16">
        <f t="shared" si="1"/>
        <v>101.78685386088067</v>
      </c>
    </row>
    <row r="26" spans="1:222" ht="15.75" hidden="1">
      <c r="A26" s="69"/>
      <c r="B26" s="52" t="s">
        <v>15</v>
      </c>
      <c r="C26" s="7"/>
      <c r="D26" s="23"/>
      <c r="E26" s="6"/>
      <c r="F26" s="6">
        <f t="shared" si="2"/>
        <v>0</v>
      </c>
      <c r="G26" s="15" t="e">
        <f t="shared" si="0"/>
        <v>#DIV/0!</v>
      </c>
      <c r="H26" s="16" t="e">
        <f t="shared" si="1"/>
        <v>#DIV/0!</v>
      </c>
    </row>
    <row r="27" spans="1:222" ht="30" customHeight="1">
      <c r="A27" s="72">
        <v>16</v>
      </c>
      <c r="B27" s="50" t="s">
        <v>34</v>
      </c>
      <c r="C27" s="7">
        <f>C28+C29+C30</f>
        <v>17318</v>
      </c>
      <c r="D27" s="7">
        <f>D28+D29+D30</f>
        <v>9720</v>
      </c>
      <c r="E27" s="7">
        <f>E28+E29+E30</f>
        <v>8303</v>
      </c>
      <c r="F27" s="6">
        <f t="shared" si="2"/>
        <v>-1417</v>
      </c>
      <c r="G27" s="15">
        <f t="shared" si="0"/>
        <v>85.421810699588477</v>
      </c>
      <c r="H27" s="16">
        <f t="shared" si="1"/>
        <v>47.944335373599721</v>
      </c>
    </row>
    <row r="28" spans="1:222" s="12" customFormat="1" ht="29.25" customHeight="1">
      <c r="A28" s="73"/>
      <c r="B28" s="52" t="s">
        <v>40</v>
      </c>
      <c r="C28" s="9">
        <v>1627</v>
      </c>
      <c r="D28" s="9">
        <v>814</v>
      </c>
      <c r="E28" s="8">
        <v>796</v>
      </c>
      <c r="F28" s="8">
        <f t="shared" si="2"/>
        <v>-18</v>
      </c>
      <c r="G28" s="19">
        <f t="shared" si="0"/>
        <v>97.788697788697789</v>
      </c>
      <c r="H28" s="20">
        <f t="shared" si="1"/>
        <v>48.924400737553782</v>
      </c>
    </row>
    <row r="29" spans="1:222" s="12" customFormat="1" ht="15" customHeight="1">
      <c r="A29" s="73"/>
      <c r="B29" s="52" t="s">
        <v>16</v>
      </c>
      <c r="C29" s="9">
        <v>3637</v>
      </c>
      <c r="D29" s="9">
        <v>1647</v>
      </c>
      <c r="E29" s="8">
        <v>1748</v>
      </c>
      <c r="F29" s="8">
        <f t="shared" si="2"/>
        <v>101</v>
      </c>
      <c r="G29" s="19">
        <f t="shared" si="0"/>
        <v>106.13236187006679</v>
      </c>
      <c r="H29" s="20">
        <f t="shared" si="1"/>
        <v>48.061589221886166</v>
      </c>
    </row>
    <row r="30" spans="1:222" s="12" customFormat="1" ht="43.5" customHeight="1">
      <c r="A30" s="74"/>
      <c r="B30" s="52" t="s">
        <v>41</v>
      </c>
      <c r="C30" s="9">
        <v>12054</v>
      </c>
      <c r="D30" s="9">
        <v>7259</v>
      </c>
      <c r="E30" s="8">
        <v>5759</v>
      </c>
      <c r="F30" s="8">
        <f t="shared" si="2"/>
        <v>-1500</v>
      </c>
      <c r="G30" s="19">
        <f t="shared" si="0"/>
        <v>79.335996693759469</v>
      </c>
      <c r="H30" s="20">
        <f t="shared" si="1"/>
        <v>47.776671644267466</v>
      </c>
    </row>
    <row r="31" spans="1:222" ht="15" customHeight="1">
      <c r="A31" s="51">
        <v>17</v>
      </c>
      <c r="B31" s="50" t="s">
        <v>14</v>
      </c>
      <c r="C31" s="7">
        <v>1793</v>
      </c>
      <c r="D31" s="7">
        <v>1418</v>
      </c>
      <c r="E31" s="6">
        <v>1540</v>
      </c>
      <c r="F31" s="6">
        <f t="shared" si="2"/>
        <v>122</v>
      </c>
      <c r="G31" s="15">
        <f t="shared" si="0"/>
        <v>108.60366713681242</v>
      </c>
      <c r="H31" s="16">
        <f t="shared" si="1"/>
        <v>85.889570552147248</v>
      </c>
    </row>
    <row r="32" spans="1:222" ht="30">
      <c r="A32" s="51">
        <v>18</v>
      </c>
      <c r="B32" s="50" t="s">
        <v>45</v>
      </c>
      <c r="C32" s="7">
        <v>29408</v>
      </c>
      <c r="D32" s="7">
        <v>16073</v>
      </c>
      <c r="E32" s="7">
        <v>17078</v>
      </c>
      <c r="F32" s="6">
        <f t="shared" si="2"/>
        <v>1005</v>
      </c>
      <c r="G32" s="15">
        <f t="shared" si="0"/>
        <v>106.2527219560754</v>
      </c>
      <c r="H32" s="16">
        <f t="shared" si="1"/>
        <v>58.072633297062026</v>
      </c>
    </row>
    <row r="33" spans="1:222" ht="70.5" customHeight="1">
      <c r="A33" s="51">
        <v>19</v>
      </c>
      <c r="B33" s="50" t="s">
        <v>20</v>
      </c>
      <c r="C33" s="7">
        <v>13793</v>
      </c>
      <c r="D33" s="7">
        <v>12705</v>
      </c>
      <c r="E33" s="6">
        <v>12987</v>
      </c>
      <c r="F33" s="6">
        <f t="shared" si="2"/>
        <v>282</v>
      </c>
      <c r="G33" s="15">
        <f t="shared" si="0"/>
        <v>102.21959858323495</v>
      </c>
      <c r="H33" s="16">
        <f t="shared" si="1"/>
        <v>94.156456173421304</v>
      </c>
    </row>
    <row r="34" spans="1:222" ht="29.25" customHeight="1">
      <c r="A34" s="51">
        <v>20</v>
      </c>
      <c r="B34" s="50" t="s">
        <v>27</v>
      </c>
      <c r="C34" s="7">
        <v>138473</v>
      </c>
      <c r="D34" s="7">
        <v>61173</v>
      </c>
      <c r="E34" s="6">
        <v>60485</v>
      </c>
      <c r="F34" s="6">
        <f t="shared" si="2"/>
        <v>-688</v>
      </c>
      <c r="G34" s="15">
        <f t="shared" si="0"/>
        <v>98.875320811469109</v>
      </c>
      <c r="H34" s="16">
        <f t="shared" si="1"/>
        <v>43.679995378160363</v>
      </c>
    </row>
    <row r="35" spans="1:222" ht="15" customHeight="1">
      <c r="A35" s="65">
        <v>21</v>
      </c>
      <c r="B35" s="50" t="s">
        <v>32</v>
      </c>
      <c r="C35" s="7">
        <v>27013</v>
      </c>
      <c r="D35" s="7">
        <v>13133</v>
      </c>
      <c r="E35" s="6">
        <v>12418</v>
      </c>
      <c r="F35" s="6">
        <f t="shared" si="2"/>
        <v>-715</v>
      </c>
      <c r="G35" s="15">
        <f t="shared" si="0"/>
        <v>94.555699383233076</v>
      </c>
      <c r="H35" s="16">
        <f t="shared" si="1"/>
        <v>45.970458668048721</v>
      </c>
    </row>
    <row r="36" spans="1:222" ht="23.45" hidden="1" customHeight="1">
      <c r="A36" s="65"/>
      <c r="B36" s="52" t="s">
        <v>25</v>
      </c>
      <c r="C36" s="7"/>
      <c r="D36" s="13"/>
      <c r="E36" s="8"/>
      <c r="F36" s="6">
        <f t="shared" si="2"/>
        <v>0</v>
      </c>
      <c r="G36" s="15" t="e">
        <f t="shared" si="0"/>
        <v>#DIV/0!</v>
      </c>
      <c r="H36" s="16" t="e">
        <f t="shared" si="1"/>
        <v>#DIV/0!</v>
      </c>
    </row>
    <row r="37" spans="1:222" ht="15" customHeight="1">
      <c r="A37" s="51">
        <v>22</v>
      </c>
      <c r="B37" s="50" t="s">
        <v>2</v>
      </c>
      <c r="C37" s="7">
        <v>2836</v>
      </c>
      <c r="D37" s="7">
        <v>2646</v>
      </c>
      <c r="E37" s="6">
        <v>2594</v>
      </c>
      <c r="F37" s="6">
        <f t="shared" si="2"/>
        <v>-52</v>
      </c>
      <c r="G37" s="15">
        <f t="shared" si="0"/>
        <v>98.034769463340893</v>
      </c>
      <c r="H37" s="16">
        <f t="shared" si="1"/>
        <v>91.466854724964747</v>
      </c>
    </row>
    <row r="38" spans="1:222" s="1" customFormat="1" ht="15.75">
      <c r="A38" s="70" t="s">
        <v>28</v>
      </c>
      <c r="B38" s="71"/>
      <c r="C38" s="14">
        <f>C5+C20</f>
        <v>7461936</v>
      </c>
      <c r="D38" s="14">
        <f>D5+D20</f>
        <v>3160906</v>
      </c>
      <c r="E38" s="14">
        <f>E5+E20</f>
        <v>3170973</v>
      </c>
      <c r="F38" s="10">
        <f t="shared" si="2"/>
        <v>10067</v>
      </c>
      <c r="G38" s="32">
        <f t="shared" si="0"/>
        <v>100.31848463699964</v>
      </c>
      <c r="H38" s="33">
        <f t="shared" si="1"/>
        <v>42.495312208520687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</row>
    <row r="39" spans="1:222" s="5" customFormat="1" ht="15.75">
      <c r="A39" s="65">
        <v>23</v>
      </c>
      <c r="B39" s="56" t="s">
        <v>3</v>
      </c>
      <c r="C39" s="14">
        <f>C40+C41+C42</f>
        <v>13844093</v>
      </c>
      <c r="D39" s="14">
        <f>D40+D41+D42</f>
        <v>4881658</v>
      </c>
      <c r="E39" s="14">
        <f>E40+E41+E42</f>
        <v>4881739</v>
      </c>
      <c r="F39" s="10">
        <f t="shared" si="2"/>
        <v>81</v>
      </c>
      <c r="G39" s="32">
        <f t="shared" si="0"/>
        <v>100.00165927232101</v>
      </c>
      <c r="H39" s="33">
        <f t="shared" si="1"/>
        <v>35.262252283338462</v>
      </c>
    </row>
    <row r="40" spans="1:222" ht="28.5" customHeight="1">
      <c r="A40" s="65"/>
      <c r="B40" s="50" t="s">
        <v>29</v>
      </c>
      <c r="C40" s="7">
        <v>13876813</v>
      </c>
      <c r="D40" s="7">
        <v>4914378</v>
      </c>
      <c r="E40" s="7">
        <v>4914378</v>
      </c>
      <c r="F40" s="6">
        <f t="shared" si="2"/>
        <v>0</v>
      </c>
      <c r="G40" s="15">
        <f t="shared" si="0"/>
        <v>100</v>
      </c>
      <c r="H40" s="16">
        <f t="shared" si="1"/>
        <v>35.41431307029935</v>
      </c>
    </row>
    <row r="41" spans="1:222" ht="42" customHeight="1">
      <c r="A41" s="65"/>
      <c r="B41" s="57" t="s">
        <v>18</v>
      </c>
      <c r="C41" s="7">
        <v>828</v>
      </c>
      <c r="D41" s="7">
        <v>828</v>
      </c>
      <c r="E41" s="6">
        <v>909</v>
      </c>
      <c r="F41" s="6">
        <f t="shared" si="2"/>
        <v>81</v>
      </c>
      <c r="G41" s="15">
        <f t="shared" si="0"/>
        <v>109.78260869565217</v>
      </c>
      <c r="H41" s="16">
        <f t="shared" si="1"/>
        <v>109.78260869565217</v>
      </c>
    </row>
    <row r="42" spans="1:222" ht="27" customHeight="1">
      <c r="A42" s="66"/>
      <c r="B42" s="50" t="s">
        <v>8</v>
      </c>
      <c r="C42" s="7">
        <v>-33548</v>
      </c>
      <c r="D42" s="6">
        <v>-33548</v>
      </c>
      <c r="E42" s="6">
        <v>-33548</v>
      </c>
      <c r="F42" s="6">
        <f t="shared" si="2"/>
        <v>0</v>
      </c>
      <c r="G42" s="15">
        <f t="shared" si="0"/>
        <v>100</v>
      </c>
      <c r="H42" s="16">
        <f t="shared" si="1"/>
        <v>100</v>
      </c>
    </row>
    <row r="43" spans="1:222" s="5" customFormat="1" ht="16.5" thickBot="1">
      <c r="A43" s="67" t="s">
        <v>30</v>
      </c>
      <c r="B43" s="68"/>
      <c r="C43" s="21">
        <f>C38+C39</f>
        <v>21306029</v>
      </c>
      <c r="D43" s="11">
        <f>D38+D39</f>
        <v>8042564</v>
      </c>
      <c r="E43" s="11">
        <f>E38+E39</f>
        <v>8052712</v>
      </c>
      <c r="F43" s="11">
        <f t="shared" si="2"/>
        <v>10148</v>
      </c>
      <c r="G43" s="34">
        <f t="shared" si="0"/>
        <v>100.12617866640538</v>
      </c>
      <c r="H43" s="35">
        <f t="shared" si="1"/>
        <v>37.795461556914248</v>
      </c>
    </row>
    <row r="44" spans="1:222" ht="14.25" customHeight="1">
      <c r="B44" s="18"/>
    </row>
    <row r="45" spans="1:222" ht="14.25" customHeight="1">
      <c r="B45" s="18"/>
      <c r="C45" s="18"/>
    </row>
    <row r="46" spans="1:222">
      <c r="B46" s="18"/>
      <c r="C46" s="18"/>
    </row>
    <row r="47" spans="1:222">
      <c r="B47" s="18"/>
      <c r="C47" s="18"/>
    </row>
    <row r="48" spans="1:222">
      <c r="B48" s="18"/>
      <c r="C48" s="18"/>
    </row>
    <row r="49" spans="3:3">
      <c r="C49" s="18"/>
    </row>
    <row r="50" spans="3:3">
      <c r="C50" s="18"/>
    </row>
    <row r="51" spans="3:3">
      <c r="C51" s="18"/>
    </row>
    <row r="52" spans="3:3">
      <c r="C52" s="18"/>
    </row>
    <row r="53" spans="3:3">
      <c r="C53" s="18"/>
    </row>
    <row r="54" spans="3:3">
      <c r="C54" s="18"/>
    </row>
    <row r="55" spans="3:3">
      <c r="C55" s="18"/>
    </row>
    <row r="56" spans="3:3">
      <c r="C56" s="18"/>
    </row>
    <row r="57" spans="3:3">
      <c r="C57" s="18"/>
    </row>
    <row r="58" spans="3:3">
      <c r="C58" s="18"/>
    </row>
    <row r="59" spans="3:3">
      <c r="C59" s="18"/>
    </row>
    <row r="60" spans="3:3">
      <c r="C60" s="18"/>
    </row>
    <row r="61" spans="3:3">
      <c r="C61" s="18"/>
    </row>
    <row r="62" spans="3:3">
      <c r="C62" s="18"/>
    </row>
    <row r="63" spans="3:3">
      <c r="C63" s="18"/>
    </row>
    <row r="64" spans="3:3">
      <c r="C64" s="18"/>
    </row>
    <row r="65" spans="3:3">
      <c r="C65" s="18"/>
    </row>
    <row r="66" spans="3:3">
      <c r="C66" s="18"/>
    </row>
    <row r="67" spans="3:3">
      <c r="C67" s="18"/>
    </row>
    <row r="68" spans="3:3">
      <c r="C68" s="18"/>
    </row>
    <row r="69" spans="3:3">
      <c r="C69" s="18"/>
    </row>
    <row r="70" spans="3:3">
      <c r="C70" s="18"/>
    </row>
    <row r="71" spans="3:3">
      <c r="C71" s="18"/>
    </row>
    <row r="72" spans="3:3">
      <c r="C72" s="18"/>
    </row>
    <row r="73" spans="3:3">
      <c r="C73" s="18"/>
    </row>
    <row r="74" spans="3:3">
      <c r="C74" s="18"/>
    </row>
    <row r="75" spans="3:3">
      <c r="C75" s="18"/>
    </row>
    <row r="76" spans="3:3">
      <c r="C76" s="18"/>
    </row>
    <row r="77" spans="3:3">
      <c r="C77" s="18"/>
    </row>
    <row r="78" spans="3:3">
      <c r="C78" s="18"/>
    </row>
    <row r="79" spans="3:3">
      <c r="C79" s="18"/>
    </row>
    <row r="80" spans="3:3">
      <c r="C80" s="18"/>
    </row>
    <row r="81" spans="3:3">
      <c r="C81" s="18"/>
    </row>
    <row r="82" spans="3:3">
      <c r="C82" s="18"/>
    </row>
    <row r="83" spans="3:3">
      <c r="C83" s="18"/>
    </row>
    <row r="84" spans="3:3">
      <c r="C84" s="18"/>
    </row>
    <row r="85" spans="3:3">
      <c r="C85" s="18"/>
    </row>
    <row r="86" spans="3:3">
      <c r="C86" s="18"/>
    </row>
    <row r="87" spans="3:3">
      <c r="C87" s="18"/>
    </row>
    <row r="88" spans="3:3">
      <c r="C88" s="18"/>
    </row>
    <row r="89" spans="3:3">
      <c r="C89" s="18"/>
    </row>
    <row r="90" spans="3:3">
      <c r="C90" s="18"/>
    </row>
    <row r="91" spans="3:3">
      <c r="C91" s="18"/>
    </row>
    <row r="92" spans="3:3">
      <c r="C92" s="18"/>
    </row>
    <row r="93" spans="3:3">
      <c r="C93" s="18"/>
    </row>
    <row r="94" spans="3:3">
      <c r="C94" s="18"/>
    </row>
    <row r="95" spans="3:3">
      <c r="C95" s="18"/>
    </row>
    <row r="96" spans="3:3">
      <c r="C96" s="18"/>
    </row>
    <row r="97" spans="3:3">
      <c r="C97" s="18"/>
    </row>
    <row r="98" spans="3:3">
      <c r="C98" s="18"/>
    </row>
    <row r="99" spans="3:3">
      <c r="C99" s="18"/>
    </row>
    <row r="100" spans="3:3">
      <c r="C100" s="18"/>
    </row>
    <row r="101" spans="3:3">
      <c r="C101" s="18"/>
    </row>
  </sheetData>
  <mergeCells count="11">
    <mergeCell ref="F1:H1"/>
    <mergeCell ref="G3:H3"/>
    <mergeCell ref="A2:H2"/>
    <mergeCell ref="A39:A42"/>
    <mergeCell ref="A43:B43"/>
    <mergeCell ref="A13:A15"/>
    <mergeCell ref="A38:B38"/>
    <mergeCell ref="A25:A26"/>
    <mergeCell ref="A35:A36"/>
    <mergeCell ref="A27:A30"/>
    <mergeCell ref="A16:A18"/>
  </mergeCells>
  <pageMargins left="0.19685039370078741" right="0.19685039370078741" top="0" bottom="0" header="0.15748031496062992" footer="0.19685039370078741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2024-07-03T09:21:08Z</cp:lastPrinted>
  <dcterms:created xsi:type="dcterms:W3CDTF">2002-11-26T08:28:37Z</dcterms:created>
  <dcterms:modified xsi:type="dcterms:W3CDTF">2024-07-03T09:21:12Z</dcterms:modified>
</cp:coreProperties>
</file>