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лист!$A$1:$H$45</definedName>
  </definedNames>
  <calcPr calcId="124519" iterate="1"/>
</workbook>
</file>

<file path=xl/calcChain.xml><?xml version="1.0" encoding="utf-8"?>
<calcChain xmlns="http://schemas.openxmlformats.org/spreadsheetml/2006/main">
  <c r="C26" i="7"/>
  <c r="C16"/>
  <c r="C13"/>
  <c r="D26" l="1"/>
  <c r="F26" s="1"/>
  <c r="D16"/>
  <c r="D13"/>
  <c r="F40"/>
  <c r="F42"/>
  <c r="F43"/>
  <c r="F21"/>
  <c r="F22"/>
  <c r="F23"/>
  <c r="F24"/>
  <c r="F25"/>
  <c r="F27"/>
  <c r="F28"/>
  <c r="F30"/>
  <c r="F31"/>
  <c r="F32"/>
  <c r="F33"/>
  <c r="F34"/>
  <c r="F35"/>
  <c r="F36"/>
  <c r="F37"/>
  <c r="D19" l="1"/>
  <c r="E28"/>
  <c r="E29"/>
  <c r="C19" l="1"/>
  <c r="F19" s="1"/>
  <c r="E34"/>
  <c r="F8" l="1"/>
  <c r="F9"/>
  <c r="F10"/>
  <c r="F11"/>
  <c r="F12"/>
  <c r="F13"/>
  <c r="F14"/>
  <c r="F15"/>
  <c r="F16"/>
  <c r="F17"/>
  <c r="D39"/>
  <c r="C39"/>
  <c r="F39" l="1"/>
  <c r="C5"/>
  <c r="C38" s="1"/>
  <c r="C44" l="1"/>
  <c r="D5" l="1"/>
  <c r="D38" s="1"/>
  <c r="F38" s="1"/>
  <c r="D44" l="1"/>
  <c r="F44" s="1"/>
  <c r="E8" l="1"/>
  <c r="F6" l="1"/>
  <c r="F7"/>
  <c r="E6"/>
  <c r="E7"/>
  <c r="E9"/>
  <c r="E10"/>
  <c r="E11"/>
  <c r="E12"/>
  <c r="E13"/>
  <c r="E14"/>
  <c r="E15"/>
  <c r="E16"/>
  <c r="E17"/>
  <c r="E18"/>
  <c r="E20"/>
  <c r="E21"/>
  <c r="E22"/>
  <c r="E23"/>
  <c r="E24"/>
  <c r="E25"/>
  <c r="E26"/>
  <c r="E27"/>
  <c r="E30"/>
  <c r="E31"/>
  <c r="E32"/>
  <c r="E33"/>
  <c r="E35"/>
  <c r="E36"/>
  <c r="E37"/>
  <c r="E40"/>
  <c r="E41"/>
  <c r="E42"/>
  <c r="E43"/>
  <c r="E19" l="1"/>
  <c r="E39"/>
  <c r="E5"/>
  <c r="F5"/>
  <c r="E38" l="1"/>
  <c r="E44" l="1"/>
</calcChain>
</file>

<file path=xl/sharedStrings.xml><?xml version="1.0" encoding="utf-8"?>
<sst xmlns="http://schemas.openxmlformats.org/spreadsheetml/2006/main" count="54" uniqueCount="51">
  <si>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</si>
  <si>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</si>
  <si>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</si>
  <si>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</si>
  <si>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</si>
  <si>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</si>
  <si>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</si>
  <si>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</si>
  <si>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</si>
  <si>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</si>
  <si>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</si>
  <si>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</si>
  <si>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</si>
  <si>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</si>
  <si>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</si>
  <si>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</si>
  <si>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</si>
  <si>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</si>
  <si>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</si>
  <si>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</si>
  <si>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</si>
  <si>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</si>
  <si>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</si>
  <si>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</si>
  <si>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</si>
  <si>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</si>
  <si>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</si>
  <si>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</si>
  <si>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</si>
  <si>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</si>
  <si>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</si>
  <si>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</si>
  <si>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</si>
  <si>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</si>
  <si>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</si>
  <si>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</si>
  <si>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</si>
  <si>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</si>
  <si>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</si>
  <si>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</si>
  <si>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</si>
  <si>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</si>
  <si>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</si>
  <si>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Административные платежи и сборы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</si>
  <si>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</si>
  <si>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</si>
  <si>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-</t>
  </si>
  <si>
    <t xml:space="preserve">Сравнительный анализ поступления доходов в бюджет города Ставрополя за январь-март 2023-2024 гг.                                                                                                                                 </t>
  </si>
  <si>
    <t>Поступило за                            январь - март        2023 года</t>
  </si>
  <si>
    <t>Поступило за                    январь - март          2024 года</t>
  </si>
  <si>
    <t>Доходы от оказания платных услуг (работ) и компенсации затрат государства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</si>
</sst>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14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center" vertical="center"/>
    </xf>
    <xf numFmtId="164" fontId="5" fillId="0" borderId="16" xfId="0" applyNumberFormat="1" applyFont="1" applyFill="1" applyBorder="1"/>
    <xf numFmtId="14" fontId="1" fillId="2" borderId="8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/>
    <xf numFmtId="164" fontId="6" fillId="0" borderId="13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6"/>
  <sheetViews>
    <sheetView tabSelected="1" topLeftCell="A16" workbookViewId="0">
      <selection activeCell="B31" sqref="B31"/>
    </sheetView>
  </sheetViews>
  <sheetFormatPr defaultColWidth="9.140625" defaultRowHeight="12.75"/>
  <cols>
    <col min="1" max="1" width="4.42578125" style="7" customWidth="1"/>
    <col min="2" max="2" width="64.85546875" style="5" customWidth="1"/>
    <col min="3" max="3" width="12.42578125" style="8" customWidth="1"/>
    <col min="4" max="4" width="12.140625" style="8" customWidth="1"/>
    <col min="5" max="5" width="11.85546875" style="8" customWidth="1"/>
    <col min="6" max="6" width="9.5703125" style="8" customWidth="1"/>
    <col min="7" max="7" width="9.140625" style="8" customWidth="1"/>
    <col min="8" max="16384" width="9.140625" style="8"/>
  </cols>
  <sheetData>
    <row r="1" spans="1:221" ht="15.75">
      <c r="B1" s="36"/>
      <c r="E1" s="48" t="s">
        <v>42</v>
      </c>
      <c r="F1" s="48"/>
    </row>
    <row r="2" spans="1:221" ht="16.5" customHeight="1">
      <c r="A2" s="49" t="s">
        <v>47</v>
      </c>
      <c r="B2" s="50"/>
      <c r="C2" s="50"/>
      <c r="D2" s="50"/>
      <c r="E2" s="50"/>
      <c r="F2" s="50"/>
    </row>
    <row r="3" spans="1:221" ht="16.149999999999999" customHeight="1" thickBot="1">
      <c r="E3" s="61" t="s">
        <v>37</v>
      </c>
      <c r="F3" s="61"/>
    </row>
    <row r="4" spans="1:221" ht="53.25" customHeight="1">
      <c r="A4" s="35" t="s">
        <v>30</v>
      </c>
      <c r="B4" s="21" t="s">
        <v>31</v>
      </c>
      <c r="C4" s="12" t="s">
        <v>48</v>
      </c>
      <c r="D4" s="44" t="s">
        <v>49</v>
      </c>
      <c r="E4" s="13" t="s">
        <v>11</v>
      </c>
      <c r="F4" s="20" t="s">
        <v>29</v>
      </c>
    </row>
    <row r="5" spans="1:221" s="3" customFormat="1" ht="17.45" customHeight="1">
      <c r="A5" s="16"/>
      <c r="B5" s="10" t="s">
        <v>6</v>
      </c>
      <c r="C5" s="22">
        <f>C6+C7+C8+C9+C10+C11+C12+C13+C16+C18</f>
        <v>774180</v>
      </c>
      <c r="D5" s="22">
        <f>D6+D7+D8+D9+D10+D11+D12+D13+D16+D18</f>
        <v>1079477</v>
      </c>
      <c r="E5" s="22">
        <f>D5-C5</f>
        <v>305297</v>
      </c>
      <c r="F5" s="23">
        <f>D5/C5*100</f>
        <v>139.43488594383734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</row>
    <row r="6" spans="1:221" ht="15.75">
      <c r="A6" s="14">
        <v>1</v>
      </c>
      <c r="B6" s="1" t="s">
        <v>0</v>
      </c>
      <c r="C6" s="27">
        <v>569158</v>
      </c>
      <c r="D6" s="24">
        <v>713117</v>
      </c>
      <c r="E6" s="25">
        <f t="shared" ref="E6:E44" si="0">D6-C6</f>
        <v>143959</v>
      </c>
      <c r="F6" s="26">
        <f t="shared" ref="F6:F44" si="1">D6/C6*100</f>
        <v>125.29332803896283</v>
      </c>
    </row>
    <row r="7" spans="1:221" ht="15.75">
      <c r="A7" s="14">
        <v>2</v>
      </c>
      <c r="B7" s="1" t="s">
        <v>22</v>
      </c>
      <c r="C7" s="27">
        <v>7080</v>
      </c>
      <c r="D7" s="27">
        <v>7965</v>
      </c>
      <c r="E7" s="25">
        <f t="shared" si="0"/>
        <v>885</v>
      </c>
      <c r="F7" s="26">
        <f t="shared" si="1"/>
        <v>112.5</v>
      </c>
    </row>
    <row r="8" spans="1:221" ht="26.25">
      <c r="A8" s="14">
        <v>3</v>
      </c>
      <c r="B8" s="1" t="s">
        <v>41</v>
      </c>
      <c r="C8" s="27">
        <v>86768</v>
      </c>
      <c r="D8" s="27">
        <v>117771</v>
      </c>
      <c r="E8" s="25">
        <f t="shared" si="0"/>
        <v>31003</v>
      </c>
      <c r="F8" s="26">
        <f t="shared" si="1"/>
        <v>135.73091462290245</v>
      </c>
    </row>
    <row r="9" spans="1:221" ht="18.600000000000001" customHeight="1">
      <c r="A9" s="39">
        <v>4</v>
      </c>
      <c r="B9" s="1" t="s">
        <v>4</v>
      </c>
      <c r="C9" s="27">
        <v>-5853</v>
      </c>
      <c r="D9" s="27">
        <v>191</v>
      </c>
      <c r="E9" s="25">
        <f t="shared" si="0"/>
        <v>6044</v>
      </c>
      <c r="F9" s="26">
        <f t="shared" si="1"/>
        <v>-3.2632837860926021</v>
      </c>
    </row>
    <row r="10" spans="1:221" ht="15.75">
      <c r="A10" s="39">
        <v>5</v>
      </c>
      <c r="B10" s="1" t="s">
        <v>5</v>
      </c>
      <c r="C10" s="27">
        <v>3417</v>
      </c>
      <c r="D10" s="27">
        <v>11134</v>
      </c>
      <c r="E10" s="25">
        <f t="shared" si="0"/>
        <v>7717</v>
      </c>
      <c r="F10" s="26">
        <f t="shared" si="1"/>
        <v>325.84138132865087</v>
      </c>
    </row>
    <row r="11" spans="1:221" ht="15.6" customHeight="1">
      <c r="A11" s="39">
        <v>6</v>
      </c>
      <c r="B11" s="1" t="s">
        <v>16</v>
      </c>
      <c r="C11" s="27">
        <v>-8991</v>
      </c>
      <c r="D11" s="24">
        <v>78513</v>
      </c>
      <c r="E11" s="25">
        <f t="shared" si="0"/>
        <v>87504</v>
      </c>
      <c r="F11" s="26">
        <f t="shared" si="1"/>
        <v>-873.23990657323986</v>
      </c>
    </row>
    <row r="12" spans="1:221" ht="15.75">
      <c r="A12" s="39">
        <v>7</v>
      </c>
      <c r="B12" s="1" t="s">
        <v>1</v>
      </c>
      <c r="C12" s="27">
        <v>27870</v>
      </c>
      <c r="D12" s="27">
        <v>48807</v>
      </c>
      <c r="E12" s="25">
        <f t="shared" si="0"/>
        <v>20937</v>
      </c>
      <c r="F12" s="26">
        <f t="shared" si="1"/>
        <v>175.12378902045208</v>
      </c>
    </row>
    <row r="13" spans="1:221" ht="15.75">
      <c r="A13" s="55">
        <v>8</v>
      </c>
      <c r="B13" s="1" t="s">
        <v>14</v>
      </c>
      <c r="C13" s="24">
        <f>C14+C15</f>
        <v>72946</v>
      </c>
      <c r="D13" s="24">
        <f>D14+D15</f>
        <v>78737</v>
      </c>
      <c r="E13" s="25">
        <f t="shared" si="0"/>
        <v>5791</v>
      </c>
      <c r="F13" s="26">
        <f t="shared" si="1"/>
        <v>107.93874921174566</v>
      </c>
    </row>
    <row r="14" spans="1:221" s="38" customFormat="1" ht="15" customHeight="1">
      <c r="A14" s="56"/>
      <c r="B14" s="18" t="s">
        <v>25</v>
      </c>
      <c r="C14" s="30">
        <v>63281</v>
      </c>
      <c r="D14" s="28">
        <v>64699</v>
      </c>
      <c r="E14" s="29">
        <f t="shared" si="0"/>
        <v>1418</v>
      </c>
      <c r="F14" s="45">
        <f t="shared" si="1"/>
        <v>102.24079897599596</v>
      </c>
    </row>
    <row r="15" spans="1:221" s="38" customFormat="1" ht="15.75">
      <c r="A15" s="57"/>
      <c r="B15" s="18" t="s">
        <v>24</v>
      </c>
      <c r="C15" s="30">
        <v>9665</v>
      </c>
      <c r="D15" s="28">
        <v>14038</v>
      </c>
      <c r="E15" s="29">
        <f t="shared" si="0"/>
        <v>4373</v>
      </c>
      <c r="F15" s="45">
        <f t="shared" si="1"/>
        <v>145.24573202276255</v>
      </c>
    </row>
    <row r="16" spans="1:221" ht="15.75">
      <c r="A16" s="55">
        <v>9</v>
      </c>
      <c r="B16" s="1" t="s">
        <v>15</v>
      </c>
      <c r="C16" s="27">
        <f>C17</f>
        <v>21785</v>
      </c>
      <c r="D16" s="27">
        <f>D17</f>
        <v>23242</v>
      </c>
      <c r="E16" s="25">
        <f t="shared" si="0"/>
        <v>1457</v>
      </c>
      <c r="F16" s="26">
        <f t="shared" si="1"/>
        <v>106.68808813403719</v>
      </c>
    </row>
    <row r="17" spans="1:221" s="37" customFormat="1" ht="15.75">
      <c r="A17" s="60"/>
      <c r="B17" s="18" t="s">
        <v>20</v>
      </c>
      <c r="C17" s="30">
        <v>21785</v>
      </c>
      <c r="D17" s="30">
        <v>23242</v>
      </c>
      <c r="E17" s="29">
        <f t="shared" si="0"/>
        <v>1457</v>
      </c>
      <c r="F17" s="45">
        <f t="shared" si="1"/>
        <v>106.68808813403719</v>
      </c>
    </row>
    <row r="18" spans="1:221" ht="26.25">
      <c r="A18" s="39">
        <v>10</v>
      </c>
      <c r="B18" s="1" t="s">
        <v>39</v>
      </c>
      <c r="C18" s="27">
        <v>0</v>
      </c>
      <c r="D18" s="27">
        <v>0</v>
      </c>
      <c r="E18" s="25">
        <f t="shared" si="0"/>
        <v>0</v>
      </c>
      <c r="F18" s="46" t="s">
        <v>46</v>
      </c>
    </row>
    <row r="19" spans="1:221" s="3" customFormat="1" ht="16.899999999999999" customHeight="1">
      <c r="A19" s="17"/>
      <c r="B19" s="6" t="s">
        <v>7</v>
      </c>
      <c r="C19" s="31">
        <f>C20+C21+C22+C23+C24+C26+C30+C31+C32+C33+C35+C37+C34</f>
        <v>187390</v>
      </c>
      <c r="D19" s="31">
        <f>D20+D21+D22+D23+D24+D26+D30+D31+D32+D33+D35+D37+D34</f>
        <v>186306</v>
      </c>
      <c r="E19" s="31">
        <f>E20+E21+E22+E23+E24+E26+E30+E31+E32+E33+E35+E37+E34</f>
        <v>-1084</v>
      </c>
      <c r="F19" s="23">
        <f t="shared" si="1"/>
        <v>99.42152729601365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ht="42" customHeight="1">
      <c r="A20" s="39">
        <v>11</v>
      </c>
      <c r="B20" s="1" t="s">
        <v>9</v>
      </c>
      <c r="C20" s="27">
        <v>0</v>
      </c>
      <c r="D20" s="27">
        <v>0</v>
      </c>
      <c r="E20" s="25">
        <f t="shared" si="0"/>
        <v>0</v>
      </c>
      <c r="F20" s="46" t="s">
        <v>46</v>
      </c>
    </row>
    <row r="21" spans="1:221" ht="50.25" customHeight="1">
      <c r="A21" s="39">
        <v>12</v>
      </c>
      <c r="B21" s="1" t="s">
        <v>26</v>
      </c>
      <c r="C21" s="27">
        <v>114763</v>
      </c>
      <c r="D21" s="27">
        <v>108294</v>
      </c>
      <c r="E21" s="25">
        <f t="shared" si="0"/>
        <v>-6469</v>
      </c>
      <c r="F21" s="26">
        <f t="shared" si="1"/>
        <v>94.363165828707864</v>
      </c>
    </row>
    <row r="22" spans="1:221" ht="49.5" customHeight="1">
      <c r="A22" s="15" t="s">
        <v>40</v>
      </c>
      <c r="B22" s="2" t="s">
        <v>35</v>
      </c>
      <c r="C22" s="24">
        <v>2246</v>
      </c>
      <c r="D22" s="24">
        <v>5253</v>
      </c>
      <c r="E22" s="25">
        <f t="shared" si="0"/>
        <v>3007</v>
      </c>
      <c r="F22" s="26">
        <f t="shared" si="1"/>
        <v>233.88245770258237</v>
      </c>
    </row>
    <row r="23" spans="1:221" ht="51.75" customHeight="1">
      <c r="A23" s="40">
        <v>14</v>
      </c>
      <c r="B23" s="1" t="s">
        <v>27</v>
      </c>
      <c r="C23" s="27">
        <v>13640</v>
      </c>
      <c r="D23" s="27">
        <v>11510</v>
      </c>
      <c r="E23" s="25">
        <f t="shared" si="0"/>
        <v>-2130</v>
      </c>
      <c r="F23" s="26">
        <f t="shared" si="1"/>
        <v>84.384164222873906</v>
      </c>
    </row>
    <row r="24" spans="1:221" ht="36" customHeight="1">
      <c r="A24" s="55">
        <v>16</v>
      </c>
      <c r="B24" s="1" t="s">
        <v>10</v>
      </c>
      <c r="C24" s="27">
        <v>2077</v>
      </c>
      <c r="D24" s="27">
        <v>1647</v>
      </c>
      <c r="E24" s="25">
        <f t="shared" si="0"/>
        <v>-430</v>
      </c>
      <c r="F24" s="26">
        <f t="shared" si="1"/>
        <v>79.29706307173808</v>
      </c>
    </row>
    <row r="25" spans="1:221" ht="15.75" hidden="1">
      <c r="A25" s="57"/>
      <c r="B25" s="19" t="s">
        <v>18</v>
      </c>
      <c r="C25" s="27"/>
      <c r="D25" s="27"/>
      <c r="E25" s="25">
        <f t="shared" si="0"/>
        <v>0</v>
      </c>
      <c r="F25" s="26" t="e">
        <f t="shared" si="1"/>
        <v>#DIV/0!</v>
      </c>
    </row>
    <row r="26" spans="1:221" ht="26.25" customHeight="1">
      <c r="A26" s="55">
        <v>17</v>
      </c>
      <c r="B26" s="1" t="s">
        <v>38</v>
      </c>
      <c r="C26" s="27">
        <f>C27+C28</f>
        <v>1080</v>
      </c>
      <c r="D26" s="27">
        <f>D27+D28+D29</f>
        <v>1362</v>
      </c>
      <c r="E26" s="25">
        <f t="shared" si="0"/>
        <v>282</v>
      </c>
      <c r="F26" s="26">
        <f t="shared" si="1"/>
        <v>126.11111111111111</v>
      </c>
    </row>
    <row r="27" spans="1:221" s="37" customFormat="1" ht="15.75">
      <c r="A27" s="60"/>
      <c r="B27" s="18" t="s">
        <v>44</v>
      </c>
      <c r="C27" s="28">
        <v>407</v>
      </c>
      <c r="D27" s="30">
        <v>407</v>
      </c>
      <c r="E27" s="29">
        <f t="shared" si="0"/>
        <v>0</v>
      </c>
      <c r="F27" s="45">
        <f t="shared" si="1"/>
        <v>100</v>
      </c>
    </row>
    <row r="28" spans="1:221" s="37" customFormat="1" ht="15.6" customHeight="1">
      <c r="A28" s="60"/>
      <c r="B28" s="18" t="s">
        <v>19</v>
      </c>
      <c r="C28" s="28">
        <v>673</v>
      </c>
      <c r="D28" s="30">
        <v>896</v>
      </c>
      <c r="E28" s="29">
        <f t="shared" si="0"/>
        <v>223</v>
      </c>
      <c r="F28" s="45">
        <f t="shared" si="1"/>
        <v>133.13521545319463</v>
      </c>
    </row>
    <row r="29" spans="1:221" s="37" customFormat="1" ht="34.5" customHeight="1">
      <c r="A29" s="57"/>
      <c r="B29" s="18" t="s">
        <v>45</v>
      </c>
      <c r="C29" s="28">
        <v>0</v>
      </c>
      <c r="D29" s="30">
        <v>59</v>
      </c>
      <c r="E29" s="29">
        <f t="shared" si="0"/>
        <v>59</v>
      </c>
      <c r="F29" s="47" t="s">
        <v>46</v>
      </c>
    </row>
    <row r="30" spans="1:221" ht="15" customHeight="1">
      <c r="A30" s="39">
        <v>18</v>
      </c>
      <c r="B30" s="1" t="s">
        <v>17</v>
      </c>
      <c r="C30" s="24">
        <v>946</v>
      </c>
      <c r="D30" s="27">
        <v>1124</v>
      </c>
      <c r="E30" s="25">
        <f t="shared" si="0"/>
        <v>178</v>
      </c>
      <c r="F30" s="26">
        <f t="shared" si="1"/>
        <v>118.81606765327695</v>
      </c>
    </row>
    <row r="31" spans="1:221" ht="15.75">
      <c r="A31" s="39">
        <v>19</v>
      </c>
      <c r="B31" s="1" t="s">
        <v>50</v>
      </c>
      <c r="C31" s="24">
        <v>7239</v>
      </c>
      <c r="D31" s="24">
        <v>8886</v>
      </c>
      <c r="E31" s="25">
        <f t="shared" si="0"/>
        <v>1647</v>
      </c>
      <c r="F31" s="26">
        <f t="shared" si="1"/>
        <v>122.75176129299628</v>
      </c>
    </row>
    <row r="32" spans="1:221" ht="63.75" customHeight="1">
      <c r="A32" s="39">
        <v>20</v>
      </c>
      <c r="B32" s="1" t="s">
        <v>23</v>
      </c>
      <c r="C32" s="27">
        <v>13045</v>
      </c>
      <c r="D32" s="27">
        <v>10238</v>
      </c>
      <c r="E32" s="25">
        <f t="shared" si="0"/>
        <v>-2807</v>
      </c>
      <c r="F32" s="26">
        <f t="shared" si="1"/>
        <v>78.482177079340744</v>
      </c>
    </row>
    <row r="33" spans="1:221" ht="26.25" customHeight="1">
      <c r="A33" s="39">
        <v>21</v>
      </c>
      <c r="B33" s="1" t="s">
        <v>32</v>
      </c>
      <c r="C33" s="27">
        <v>24814</v>
      </c>
      <c r="D33" s="27">
        <v>29987</v>
      </c>
      <c r="E33" s="25">
        <f t="shared" si="0"/>
        <v>5173</v>
      </c>
      <c r="F33" s="26">
        <f t="shared" si="1"/>
        <v>120.84710244216974</v>
      </c>
    </row>
    <row r="34" spans="1:221" ht="15.75">
      <c r="A34" s="42">
        <v>22</v>
      </c>
      <c r="B34" s="1" t="s">
        <v>43</v>
      </c>
      <c r="C34" s="27">
        <v>572</v>
      </c>
      <c r="D34" s="27">
        <v>0</v>
      </c>
      <c r="E34" s="25">
        <f t="shared" si="0"/>
        <v>-572</v>
      </c>
      <c r="F34" s="26">
        <f t="shared" si="1"/>
        <v>0</v>
      </c>
    </row>
    <row r="35" spans="1:221" ht="15" customHeight="1">
      <c r="A35" s="55">
        <v>23</v>
      </c>
      <c r="B35" s="1" t="s">
        <v>36</v>
      </c>
      <c r="C35" s="27">
        <v>6342</v>
      </c>
      <c r="D35" s="27">
        <v>5093</v>
      </c>
      <c r="E35" s="25">
        <f t="shared" si="0"/>
        <v>-1249</v>
      </c>
      <c r="F35" s="26">
        <f t="shared" si="1"/>
        <v>80.305897193314408</v>
      </c>
    </row>
    <row r="36" spans="1:221" ht="24.75" hidden="1" customHeight="1">
      <c r="A36" s="60"/>
      <c r="B36" s="18" t="s">
        <v>28</v>
      </c>
      <c r="C36" s="30"/>
      <c r="D36" s="30"/>
      <c r="E36" s="25">
        <f t="shared" si="0"/>
        <v>0</v>
      </c>
      <c r="F36" s="26" t="e">
        <f t="shared" si="1"/>
        <v>#DIV/0!</v>
      </c>
    </row>
    <row r="37" spans="1:221" ht="15" customHeight="1">
      <c r="A37" s="39">
        <v>24</v>
      </c>
      <c r="B37" s="1" t="s">
        <v>2</v>
      </c>
      <c r="C37" s="27">
        <v>626</v>
      </c>
      <c r="D37" s="27">
        <v>2912</v>
      </c>
      <c r="E37" s="25">
        <f t="shared" si="0"/>
        <v>2286</v>
      </c>
      <c r="F37" s="26">
        <f t="shared" si="1"/>
        <v>465.17571884984028</v>
      </c>
    </row>
    <row r="38" spans="1:221" s="3" customFormat="1" ht="15.75">
      <c r="A38" s="58" t="s">
        <v>33</v>
      </c>
      <c r="B38" s="59"/>
      <c r="C38" s="31">
        <f>C5+C19</f>
        <v>961570</v>
      </c>
      <c r="D38" s="31">
        <f>D5+D19</f>
        <v>1265783</v>
      </c>
      <c r="E38" s="22">
        <f t="shared" si="0"/>
        <v>304213</v>
      </c>
      <c r="F38" s="23">
        <f t="shared" si="1"/>
        <v>131.63711430265087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</row>
    <row r="39" spans="1:221" s="9" customFormat="1" ht="15.75">
      <c r="A39" s="51">
        <v>25</v>
      </c>
      <c r="B39" s="11" t="s">
        <v>3</v>
      </c>
      <c r="C39" s="31">
        <f>C40+C41+C42+C43</f>
        <v>2438490</v>
      </c>
      <c r="D39" s="31">
        <f>D40+D41+D42+D43</f>
        <v>1905224</v>
      </c>
      <c r="E39" s="22">
        <f t="shared" si="0"/>
        <v>-533266</v>
      </c>
      <c r="F39" s="23">
        <f t="shared" si="1"/>
        <v>78.131302568392741</v>
      </c>
    </row>
    <row r="40" spans="1:221" ht="24.75" customHeight="1">
      <c r="A40" s="51"/>
      <c r="B40" s="1" t="s">
        <v>13</v>
      </c>
      <c r="C40" s="24">
        <v>2507692</v>
      </c>
      <c r="D40" s="24">
        <v>1936042</v>
      </c>
      <c r="E40" s="25">
        <f t="shared" si="0"/>
        <v>-571650</v>
      </c>
      <c r="F40" s="26">
        <f t="shared" si="1"/>
        <v>77.20413830725623</v>
      </c>
    </row>
    <row r="41" spans="1:221" ht="15" customHeight="1">
      <c r="A41" s="51"/>
      <c r="B41" s="4" t="s">
        <v>12</v>
      </c>
      <c r="C41" s="27">
        <v>44</v>
      </c>
      <c r="D41" s="27">
        <v>0</v>
      </c>
      <c r="E41" s="25">
        <f t="shared" si="0"/>
        <v>-44</v>
      </c>
      <c r="F41" s="46" t="s">
        <v>46</v>
      </c>
    </row>
    <row r="42" spans="1:221" ht="27" customHeight="1">
      <c r="A42" s="51"/>
      <c r="B42" s="4" t="s">
        <v>21</v>
      </c>
      <c r="C42" s="27">
        <v>3426</v>
      </c>
      <c r="D42" s="27">
        <v>870</v>
      </c>
      <c r="E42" s="25">
        <f t="shared" si="0"/>
        <v>-2556</v>
      </c>
      <c r="F42" s="26">
        <f t="shared" si="1"/>
        <v>25.39404553415061</v>
      </c>
    </row>
    <row r="43" spans="1:221" ht="26.25">
      <c r="A43" s="52"/>
      <c r="B43" s="1" t="s">
        <v>8</v>
      </c>
      <c r="C43" s="32">
        <v>-72672</v>
      </c>
      <c r="D43" s="32">
        <v>-31688</v>
      </c>
      <c r="E43" s="25">
        <f t="shared" si="0"/>
        <v>40984</v>
      </c>
      <c r="F43" s="26">
        <f t="shared" si="1"/>
        <v>43.604139145750771</v>
      </c>
    </row>
    <row r="44" spans="1:221" s="9" customFormat="1" ht="20.45" customHeight="1" thickBot="1">
      <c r="A44" s="53" t="s">
        <v>34</v>
      </c>
      <c r="B44" s="54"/>
      <c r="C44" s="33">
        <f>C38+C39</f>
        <v>3400060</v>
      </c>
      <c r="D44" s="33">
        <f>D38+D39</f>
        <v>3171007</v>
      </c>
      <c r="E44" s="34">
        <f t="shared" si="0"/>
        <v>-229053</v>
      </c>
      <c r="F44" s="43">
        <f t="shared" si="1"/>
        <v>93.26326594236572</v>
      </c>
    </row>
    <row r="45" spans="1:221" ht="14.25" customHeight="1">
      <c r="B45" s="41"/>
    </row>
    <row r="46" spans="1:221" ht="12" customHeight="1">
      <c r="B46" s="41"/>
    </row>
  </sheetData>
  <mergeCells count="11">
    <mergeCell ref="E1:F1"/>
    <mergeCell ref="A2:F2"/>
    <mergeCell ref="A39:A43"/>
    <mergeCell ref="A44:B44"/>
    <mergeCell ref="A13:A15"/>
    <mergeCell ref="A38:B38"/>
    <mergeCell ref="A24:A25"/>
    <mergeCell ref="A35:A36"/>
    <mergeCell ref="A16:A17"/>
    <mergeCell ref="E3:F3"/>
    <mergeCell ref="A26:A29"/>
  </mergeCells>
  <pageMargins left="0" right="0.19685039370078741" top="0.23622047244094491" bottom="0.23622047244094491" header="0.15748031496062992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2024-03-01T13:24:40Z</cp:lastPrinted>
  <dcterms:created xsi:type="dcterms:W3CDTF">2002-11-26T08:28:37Z</dcterms:created>
  <dcterms:modified xsi:type="dcterms:W3CDTF">2024-04-04T08:02:09Z</dcterms:modified>
</cp:coreProperties>
</file>