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8570" windowHeight="8910"/>
  </bookViews>
  <sheets>
    <sheet name="Март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Март!$A$1:$G$12</definedName>
  </definedNames>
  <calcPr calcId="124519" iterate="1"/>
</workbook>
</file>

<file path=xl/calcChain.xml><?xml version="1.0" encoding="utf-8"?>
<calcChain xmlns="http://schemas.openxmlformats.org/spreadsheetml/2006/main">
  <c r="E9" i="16"/>
  <c r="D7"/>
  <c r="D8"/>
  <c r="C8"/>
  <c r="P8"/>
  <c r="N11"/>
  <c r="P7" l="1"/>
  <c r="L11"/>
  <c r="D9" l="1"/>
  <c r="B8"/>
  <c r="B7"/>
  <c r="G7" s="1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F6" s="1"/>
  <c r="C7"/>
  <c r="E7" s="1"/>
  <c r="D7"/>
  <c r="C8"/>
  <c r="D8"/>
  <c r="F8" s="1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G9" i="9"/>
  <c r="D9"/>
  <c r="C9"/>
  <c r="B9"/>
  <c r="G7"/>
  <c r="F7"/>
  <c r="E7"/>
  <c r="G6"/>
  <c r="F6"/>
  <c r="E6"/>
  <c r="E9" i="13" l="1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C9"/>
  <c r="D9"/>
  <c r="G9"/>
  <c r="D9" i="7"/>
  <c r="G9" s="1"/>
  <c r="C9"/>
  <c r="B9"/>
  <c r="G7"/>
  <c r="F7"/>
  <c r="E7"/>
  <c r="E9" s="1"/>
  <c r="G6"/>
  <c r="F6"/>
  <c r="E6"/>
  <c r="G9" i="4"/>
  <c r="G7"/>
  <c r="G6"/>
  <c r="F7"/>
  <c r="F6"/>
  <c r="E7"/>
  <c r="E6"/>
  <c r="C9"/>
  <c r="D9"/>
  <c r="F9" s="1"/>
  <c r="E9"/>
  <c r="B9"/>
  <c r="F9" i="8" l="1"/>
  <c r="E9"/>
  <c r="F9" i="7"/>
  <c r="C7" i="16" l="1"/>
  <c r="M11"/>
  <c r="P11" s="1"/>
  <c r="F7" l="1"/>
  <c r="E7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<sst xmlns="http://schemas.openxmlformats.org/spreadsheetml/2006/main" count="219" uniqueCount="50">
  <si>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</si>
  <si>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</si>
  <si>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</si>
  <si>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</si>
  <si>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</si>
  <si>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</si>
  <si>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</si>
  <si>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</si>
  <si>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</si>
  <si>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</si>
  <si>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</si>
  <si>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</si>
  <si>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</si>
  <si>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</si>
  <si>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</si>
  <si>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</si>
  <si>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</si>
  <si>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</si>
  <si>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</si>
  <si>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</si>
  <si>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</si>
  <si>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</si>
  <si>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</si>
  <si>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</si>
  <si>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</si>
  <si>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</si>
  <si>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</si>
  <si>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</si>
  <si>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</si>
  <si>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</si>
  <si>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</si>
  <si>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</si>
  <si>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</si>
  <si>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</si>
  <si>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</si>
  <si>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</si>
  <si>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</si>
  <si>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</si>
  <si>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</si>
  <si>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</si>
  <si>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</si>
  <si>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</si>
  <si>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</si>
  <si>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</si>
  <si>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</si>
  <si>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</si>
  <si>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</si>
  <si>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</si>
  <si>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</si>
  <si>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январь - март 2024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</si>
</sst>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43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</cellStyleXfs>
  <cellXfs count="98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>
      <alignment wrapText="1"/>
    </xf>
    <xf numFmtId="0" fontId="27" fillId="0" borderId="0" xfId="0" applyFont="1"/>
    <xf numFmtId="3" fontId="6" fillId="2" borderId="1" xfId="0" applyNumberFormat="1" applyFont="1" applyFill="1" applyBorder="1" applyAlignment="1">
      <alignment horizontal="right" wrapText="1"/>
    </xf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3" fontId="6" fillId="0" borderId="1" xfId="0" applyNumberFormat="1" applyFont="1" applyFill="1" applyBorder="1" applyAlignment="1">
      <alignment horizontal="right" wrapText="1"/>
    </xf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34" fillId="6" borderId="1" xfId="439" applyNumberFormat="1" applyFont="1" applyFill="1" applyBorder="1" applyAlignment="1" applyProtection="1">
      <protection hidden="1"/>
    </xf>
    <xf numFmtId="166" fontId="34" fillId="6" borderId="1" xfId="440" applyNumberFormat="1" applyFont="1" applyFill="1" applyBorder="1" applyAlignment="1" applyProtection="1">
      <protection hidden="1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6" fontId="7" fillId="4" borderId="1" xfId="439" applyNumberFormat="1" applyFill="1" applyBorder="1"/>
    <xf numFmtId="166" fontId="7" fillId="4" borderId="1" xfId="440" applyNumberFormat="1" applyFill="1" applyBorder="1"/>
    <xf numFmtId="165" fontId="0" fillId="0" borderId="1" xfId="0" applyNumberFormat="1" applyBorder="1"/>
    <xf numFmtId="166" fontId="31" fillId="3" borderId="1" xfId="441" applyNumberFormat="1" applyFill="1" applyBorder="1" applyProtection="1">
      <protection hidden="1"/>
    </xf>
    <xf numFmtId="166" fontId="31" fillId="5" borderId="1" xfId="442" applyNumberForma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43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L6" sqref="L6:N8"/>
    </sheetView>
  </sheetViews>
  <sheetFormatPr defaultRowHeight="15"/>
  <cols>
    <col min="1" max="1" width="17.28515625" customWidth="1"/>
    <col min="2" max="2" width="12.42578125" customWidth="1"/>
    <col min="3" max="3" width="12" style="56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7"/>
      <c r="D1" s="25"/>
      <c r="E1" s="25"/>
      <c r="F1" s="25"/>
      <c r="G1" s="78" t="s">
        <v>47</v>
      </c>
    </row>
    <row r="2" spans="1:16" ht="18.75">
      <c r="A2" s="89" t="s">
        <v>0</v>
      </c>
      <c r="B2" s="89"/>
      <c r="C2" s="89"/>
      <c r="D2" s="89"/>
      <c r="E2" s="89"/>
      <c r="F2" s="89"/>
      <c r="G2" s="89"/>
      <c r="H2" s="1"/>
    </row>
    <row r="3" spans="1:16" ht="18.75">
      <c r="A3" s="89" t="s">
        <v>49</v>
      </c>
      <c r="B3" s="89"/>
      <c r="C3" s="89"/>
      <c r="D3" s="89"/>
      <c r="E3" s="89"/>
      <c r="F3" s="89"/>
      <c r="G3" s="89"/>
      <c r="H3" s="2"/>
    </row>
    <row r="4" spans="1:16">
      <c r="A4" s="3"/>
      <c r="B4" s="3"/>
      <c r="C4" s="3"/>
      <c r="D4" s="3"/>
      <c r="E4" s="70"/>
      <c r="F4" s="70"/>
      <c r="G4" s="45" t="s">
        <v>41</v>
      </c>
      <c r="L4" s="88" t="s">
        <v>48</v>
      </c>
      <c r="M4" s="88" t="s">
        <v>44</v>
      </c>
      <c r="N4" s="88" t="s">
        <v>7</v>
      </c>
    </row>
    <row r="5" spans="1:16" ht="24.75" customHeight="1">
      <c r="A5" s="90" t="s">
        <v>2</v>
      </c>
      <c r="B5" s="88" t="s">
        <v>48</v>
      </c>
      <c r="C5" s="88" t="s">
        <v>45</v>
      </c>
      <c r="D5" s="88" t="s">
        <v>7</v>
      </c>
      <c r="E5" s="91" t="s">
        <v>8</v>
      </c>
      <c r="F5" s="92" t="s">
        <v>42</v>
      </c>
      <c r="G5" s="93"/>
      <c r="L5" s="88"/>
      <c r="M5" s="88"/>
      <c r="N5" s="88"/>
    </row>
    <row r="6" spans="1:16" ht="45.75" customHeight="1" thickBot="1">
      <c r="A6" s="90"/>
      <c r="B6" s="88"/>
      <c r="C6" s="88"/>
      <c r="D6" s="88"/>
      <c r="E6" s="91"/>
      <c r="F6" s="69" t="s">
        <v>46</v>
      </c>
      <c r="G6" s="20" t="s">
        <v>43</v>
      </c>
      <c r="L6" s="82"/>
      <c r="M6" s="82"/>
      <c r="N6" s="82"/>
    </row>
    <row r="7" spans="1:16" ht="63">
      <c r="A7" s="40" t="s">
        <v>4</v>
      </c>
      <c r="B7" s="47">
        <f t="shared" ref="B7:B8" si="0">L7/1000</f>
        <v>7519312.6646799995</v>
      </c>
      <c r="C7" s="57">
        <f>M7/1000</f>
        <v>1537512.0789799998</v>
      </c>
      <c r="D7" s="21">
        <f>N7/1000</f>
        <v>1533909.3820399998</v>
      </c>
      <c r="E7" s="21">
        <f>C7-D7</f>
        <v>3602.6969399999361</v>
      </c>
      <c r="F7" s="7">
        <f>D7/C7*100</f>
        <v>99.765680088680014</v>
      </c>
      <c r="G7" s="8">
        <f>D7/B7*100</f>
        <v>20.399595687051786</v>
      </c>
      <c r="I7" s="50">
        <v>5205439636.5900002</v>
      </c>
      <c r="J7" s="53"/>
      <c r="K7" s="67">
        <v>158592612.22</v>
      </c>
      <c r="L7" s="83">
        <v>7519312664.6799994</v>
      </c>
      <c r="M7" s="86">
        <v>1537512078.9799998</v>
      </c>
      <c r="N7" s="84">
        <v>1533909382.0399997</v>
      </c>
      <c r="P7" s="65">
        <f>M7-N7</f>
        <v>3602696.9400000572</v>
      </c>
    </row>
    <row r="8" spans="1:16" ht="63.75" thickBot="1">
      <c r="A8" s="40" t="s">
        <v>5</v>
      </c>
      <c r="B8" s="47">
        <f t="shared" si="0"/>
        <v>13360964.34812</v>
      </c>
      <c r="C8" s="66">
        <f>M8/1000</f>
        <v>1902671.0886900001</v>
      </c>
      <c r="D8" s="21">
        <f>N8/1000</f>
        <v>1893504.5014</v>
      </c>
      <c r="E8" s="21">
        <v>9166</v>
      </c>
      <c r="F8" s="7">
        <f>D8/C8*100</f>
        <v>99.518225333611838</v>
      </c>
      <c r="G8" s="8">
        <f>D8/B8*100</f>
        <v>14.171914931173601</v>
      </c>
      <c r="I8" s="51">
        <v>8855884485.0599995</v>
      </c>
      <c r="J8" s="54"/>
      <c r="K8" s="68">
        <v>416128931.18000001</v>
      </c>
      <c r="L8" s="79">
        <v>13360964348.120001</v>
      </c>
      <c r="M8" s="87">
        <v>1902671088.6900001</v>
      </c>
      <c r="N8" s="80">
        <v>1893504501.3999999</v>
      </c>
      <c r="P8" s="65">
        <f>M8-N8</f>
        <v>9166587.2900002003</v>
      </c>
    </row>
    <row r="9" spans="1:16" ht="15.75">
      <c r="A9" s="30" t="s">
        <v>6</v>
      </c>
      <c r="B9" s="46">
        <f>B7+B8</f>
        <v>20880277.012800001</v>
      </c>
      <c r="C9" s="31">
        <f>C7+C8</f>
        <v>3440183.1676699999</v>
      </c>
      <c r="D9" s="31">
        <f>D7+D8</f>
        <v>3427413.88344</v>
      </c>
      <c r="E9" s="31">
        <f t="shared" ref="E9" si="1">C9-D9</f>
        <v>12769.284229999874</v>
      </c>
      <c r="F9" s="9">
        <f>D9/C9*100</f>
        <v>99.62881964105857</v>
      </c>
      <c r="G9" s="55">
        <f>D9/B9*100</f>
        <v>16.414599678629411</v>
      </c>
      <c r="I9" s="52">
        <f>SUM(I7:I8)</f>
        <v>14061324121.65</v>
      </c>
      <c r="J9" s="48">
        <f>SUM(J7:J8)</f>
        <v>0</v>
      </c>
      <c r="K9" s="81">
        <f>SUM(K7:K8)</f>
        <v>574721543.39999998</v>
      </c>
      <c r="L9" s="82"/>
      <c r="M9" s="82"/>
      <c r="N9" s="82"/>
    </row>
    <row r="10" spans="1:16" ht="15.75">
      <c r="A10" s="41"/>
      <c r="B10" s="42"/>
      <c r="C10" s="42"/>
      <c r="D10" s="42"/>
      <c r="E10" s="42"/>
      <c r="F10" s="43"/>
      <c r="G10" s="44"/>
      <c r="L10" s="82"/>
      <c r="M10" s="82"/>
      <c r="N10" s="82"/>
    </row>
    <row r="11" spans="1:16" ht="33.75" customHeight="1">
      <c r="A11" s="22"/>
      <c r="B11" s="25"/>
      <c r="C11" s="71"/>
      <c r="D11" s="14"/>
      <c r="E11" s="72"/>
      <c r="F11" s="72"/>
      <c r="G11" s="73"/>
      <c r="H11" s="10"/>
      <c r="L11" s="85">
        <f>L7+L8</f>
        <v>20880277012.799999</v>
      </c>
      <c r="M11" s="85">
        <f>M7+M8</f>
        <v>3440183167.6700001</v>
      </c>
      <c r="N11" s="85">
        <f>N7+N8</f>
        <v>3427413883.4399996</v>
      </c>
      <c r="P11" s="64">
        <f>M11-N11</f>
        <v>12769284.230000496</v>
      </c>
    </row>
    <row r="12" spans="1:16" s="11" customFormat="1" ht="15.75">
      <c r="A12" s="22"/>
      <c r="B12" s="74"/>
      <c r="C12" s="75"/>
      <c r="D12" s="14"/>
      <c r="E12" s="76"/>
      <c r="F12" s="72"/>
      <c r="G12" s="73"/>
      <c r="I12" s="49">
        <v>14364924.60613</v>
      </c>
      <c r="J12" s="49"/>
      <c r="K12" s="49">
        <v>12027165.63404</v>
      </c>
      <c r="M12" s="62"/>
    </row>
    <row r="13" spans="1:16" s="11" customFormat="1" ht="15.75">
      <c r="A13" s="22"/>
      <c r="B13" s="35"/>
      <c r="C13" s="59"/>
      <c r="D13" s="14"/>
      <c r="E13" s="17"/>
      <c r="F13" s="15"/>
      <c r="G13" s="16"/>
    </row>
    <row r="14" spans="1:16" s="11" customFormat="1" ht="15.75">
      <c r="A14" s="22"/>
      <c r="B14" s="35"/>
      <c r="C14" s="59"/>
      <c r="D14" s="14"/>
      <c r="E14" s="17"/>
      <c r="F14" s="15"/>
      <c r="G14" s="16"/>
    </row>
    <row r="15" spans="1:16" ht="15.75">
      <c r="A15" s="22"/>
      <c r="B15" s="27"/>
      <c r="C15" s="58"/>
      <c r="D15" s="61"/>
      <c r="E15" s="12"/>
      <c r="F15" s="12"/>
      <c r="G15" s="18"/>
    </row>
    <row r="16" spans="1:16" ht="18.75">
      <c r="A16" s="22"/>
      <c r="B16" s="27"/>
      <c r="C16" s="60"/>
      <c r="D16" s="12"/>
      <c r="E16" s="12"/>
      <c r="F16" s="12"/>
      <c r="G16" s="29"/>
      <c r="L16" s="25"/>
    </row>
    <row r="17" spans="14:14">
      <c r="N17" s="63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38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39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16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21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18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22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30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33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34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35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Март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Март!Область_печати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KV.Serikova</cp:lastModifiedBy>
  <cp:lastPrinted>2022-02-09T08:54:05Z</cp:lastPrinted>
  <dcterms:created xsi:type="dcterms:W3CDTF">2015-07-08T13:16:40Z</dcterms:created>
  <dcterms:modified xsi:type="dcterms:W3CDTF">2024-04-08T14:27:24Z</dcterms:modified>
</cp:coreProperties>
</file>