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022 год" r:id="rId1" sheetId="1" state="visible"/>
    <sheet name="2023 год" r:id="rId2" sheetId="2" state="visible"/>
  </sheets>
  <externalReferences>
    <externalReference r:id="rId3"/>
  </externalReferences>
  <definedNames>
    <definedName hidden="false" localSheetId="0" name="_xlnm.Print_Area">'2022 год'!$A$1:$AB$56</definedName>
    <definedName hidden="true" localSheetId="0" name="_xlnm._FilterDatabase">'2022 год'!$AB$6:$AB$75</definedName>
    <definedName hidden="false" localSheetId="1" name="_xlnm.Print_Area">'2023 год'!$A$1:$R$53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<sst xmlns="http://schemas.openxmlformats.org/spreadsheetml/2006/main" xmlns:a="http://schemas.openxmlformats.org/drawingml/2006/main" xmlns:a15="http://schemas.microsoft.com/office/drawing/2012/main" xmlns:asvg="http://schemas.microsoft.com/office/drawing/2016/SVG/main" xmlns:c="http://schemas.openxmlformats.org/drawingml/2006/chart" xmlns:co="http://ncloudtech.com" xmlns:co-ooxml="http://ncloudtech.com/ooxml" xmlns:m="http://schemas.openxmlformats.org/officeDocument/2006/math" xmlns:mc="http://schemas.openxmlformats.org/markup-compatibility/2006" xmlns:o="urn:schemas-microsoft-com:office:office" xmlns:p="http://schemas.openxmlformats.org/presentationml/2006/main" xmlns:pic="http://schemas.openxmlformats.org/drawingml/2006/picture" xmlns:r="http://schemas.openxmlformats.org/officeDocument/2006/relationships" xmlns:s="http://schemas.openxmlformats.org/officeDocument/2006/sharedTypes" xmlns:sl="http://schemas.openxmlformats.org/schemaLibrary/2006/main" xmlns:v="urn:schemas-microsoft-com:vml" xmlns:w="http://schemas.openxmlformats.org/wordprocessingml/2006/main" xmlns:w10="urn:schemas-microsoft-com:office:word" xmlns:w14="http://schemas.microsoft.com/office/word/2010/wordml" xmlns:w15="http://schemas.microsoft.com/office/word/2012/wordml" xmlns:wp="http://schemas.openxmlformats.org/drawingml/2006/wordprocessingDrawing" xmlns:wpg="http://schemas.microsoft.com/office/word/2010/wordprocessingGroup" xmlns:wps="http://schemas.microsoft.com/office/word/2010/wordprocessingShape" xmlns:x="urn:schemas-microsoft-com:office:excel" xmlns:x12ac="http://schemas.microsoft.com/office/spreadsheetml/2011/1/ac" xmlns:x14="http://schemas.microsoft.com/office/spreadsheetml/2009/9/main" xmlns:xdr="http://schemas.openxmlformats.org/drawingml/2006/spreadsheetDrawing" xmlns:xm="http://schemas.microsoft.com/office/excel/2006/main" mc:Ignorable="co co-ooxml w14 x14 w15">
  <si>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СВЕДЕНИЯ о внесенных в 2022 году  </t>
  </si>
  <si>
    <t xml:space="preserve">Р ПР  </t>
  </si>
  <si>
    <t>Наименование</t>
  </si>
  <si>
    <r>
      <t xml:space="preserve">Утверждено решением  </t>
    </r>
    <r>
      <t xml:space="preserve">
</t>
    </r>
    <r>
      <t>от 10.12.21 № 30</t>
    </r>
  </si>
  <si>
    <t>Внесены изменения в соответствии с решениями Ставропольской городской Думы</t>
  </si>
  <si>
    <r>
      <t xml:space="preserve">ИТОГО изменения </t>
    </r>
    <r>
      <t xml:space="preserve">
</t>
    </r>
    <r>
      <t>за 2022 год</t>
    </r>
  </si>
  <si>
    <t xml:space="preserve"> № 45 от 26.01.22</t>
  </si>
  <si>
    <t>45 от 26.01.22</t>
  </si>
  <si>
    <t>№ 51 от 25.02.22</t>
  </si>
  <si>
    <t>51 от 25.02.22</t>
  </si>
  <si>
    <t>№ 74 от 30.03.22</t>
  </si>
  <si>
    <t>74 от 30.03.22</t>
  </si>
  <si>
    <t>№ 82 от 27.04.22</t>
  </si>
  <si>
    <t>82 от 27.04.22</t>
  </si>
  <si>
    <t>№ 90 от 25.05.22</t>
  </si>
  <si>
    <t>90 от 25.05.22</t>
  </si>
  <si>
    <t>№ 96 от 27.06.22</t>
  </si>
  <si>
    <t>96 от 27.06.22</t>
  </si>
  <si>
    <t>№ 105 от 27.07.22</t>
  </si>
  <si>
    <t>105 от 27.07.22</t>
  </si>
  <si>
    <t>№ 113 от 15.08.22</t>
  </si>
  <si>
    <t>113 от 15.08.22</t>
  </si>
  <si>
    <t>№ 123 от 28.09.22</t>
  </si>
  <si>
    <t>123 от 28.09.22</t>
  </si>
  <si>
    <t>№ 126 от 26.10.22</t>
  </si>
  <si>
    <t>126 от 26.10.22</t>
  </si>
  <si>
    <t>№ 132 от 30.11.22</t>
  </si>
  <si>
    <t>132 от 30.11.22</t>
  </si>
  <si>
    <t>№ 143 от 21.12.22</t>
  </si>
  <si>
    <t>143 от 21.12.22</t>
  </si>
  <si>
    <t xml:space="preserve">01     </t>
  </si>
  <si>
    <t>Общегосударственные вопросы</t>
  </si>
  <si>
    <t xml:space="preserve">01     02     </t>
  </si>
  <si>
    <t>Функционирование высшего должностного лица субъекта Российской Федерации и муниципального образования</t>
  </si>
  <si>
    <t xml:space="preserve">01     03    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</si>
  <si>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</si>
  <si>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01     04    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</si>
  <si>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</si>
  <si>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01     05     </t>
  </si>
  <si>
    <t>Судебная система</t>
  </si>
  <si>
    <t xml:space="preserve">01     06   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</si>
  <si>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</si>
  <si>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01     08     </t>
  </si>
  <si>
    <t>Международные отношения и международное сотрудничество</t>
  </si>
  <si>
    <t xml:space="preserve">01     11     </t>
  </si>
  <si>
    <t>Резервные фонды</t>
  </si>
  <si>
    <t>01     13</t>
  </si>
  <si>
    <t>Другие общегосударственные вопросы</t>
  </si>
  <si>
    <t xml:space="preserve">03     </t>
  </si>
  <si>
    <t>Национальная безопасность и правоохранительная деятельность</t>
  </si>
  <si>
    <t xml:space="preserve">03     10    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</si>
  <si>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</si>
  <si>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03     14     </t>
  </si>
  <si>
    <t>Другие вопросы в области национальной безопасности и правоохранительной деятельности</t>
  </si>
  <si>
    <t xml:space="preserve">04     </t>
  </si>
  <si>
    <t>Национальная экономика</t>
  </si>
  <si>
    <t xml:space="preserve">04     06     </t>
  </si>
  <si>
    <t>Водное хозяйство</t>
  </si>
  <si>
    <t xml:space="preserve">04     07     </t>
  </si>
  <si>
    <t>Лесное хозяйство</t>
  </si>
  <si>
    <t xml:space="preserve">04     09    </t>
  </si>
  <si>
    <t>Дорожное хозяйство (дорожные фонды)</t>
  </si>
  <si>
    <t xml:space="preserve">04     12     </t>
  </si>
  <si>
    <t>Другие вопросы в области национальной экономики</t>
  </si>
  <si>
    <t xml:space="preserve">05     </t>
  </si>
  <si>
    <t>Жилищно-коммунальное хозяйство</t>
  </si>
  <si>
    <t xml:space="preserve">05     01     </t>
  </si>
  <si>
    <t>Жилищное хозяйство</t>
  </si>
  <si>
    <t xml:space="preserve">05     02     </t>
  </si>
  <si>
    <t>Коммунальное хозяйство</t>
  </si>
  <si>
    <t xml:space="preserve">05     03     </t>
  </si>
  <si>
    <t>Благоустройство</t>
  </si>
  <si>
    <t xml:space="preserve">05     05     </t>
  </si>
  <si>
    <t>Другие вопросы в области жилищно-коммунального хозяйства</t>
  </si>
  <si>
    <t>06</t>
  </si>
  <si>
    <t>Охрана окружающей среды</t>
  </si>
  <si>
    <t>06     05</t>
  </si>
  <si>
    <t>Другие вопросы в области охраны окружающей среды</t>
  </si>
  <si>
    <t xml:space="preserve">07     </t>
  </si>
  <si>
    <t>Образование</t>
  </si>
  <si>
    <t xml:space="preserve">07     01     </t>
  </si>
  <si>
    <t>Дошкольное образование</t>
  </si>
  <si>
    <t xml:space="preserve">07     02     </t>
  </si>
  <si>
    <t>Общее образование</t>
  </si>
  <si>
    <t xml:space="preserve">07     03     </t>
  </si>
  <si>
    <t>Дополнительное образование детей</t>
  </si>
  <si>
    <t xml:space="preserve">07     05     </t>
  </si>
  <si>
    <t>Профессиональная подготовка, переподготовка и повышение квалификации</t>
  </si>
  <si>
    <t xml:space="preserve">07     07     </t>
  </si>
  <si>
    <t xml:space="preserve">Молодежная политика </t>
  </si>
  <si>
    <t xml:space="preserve">07     09     </t>
  </si>
  <si>
    <t>Другие вопросы в области образования</t>
  </si>
  <si>
    <t xml:space="preserve">08     </t>
  </si>
  <si>
    <t xml:space="preserve">Культура, кинематография </t>
  </si>
  <si>
    <t xml:space="preserve">08     01     </t>
  </si>
  <si>
    <t>Культура</t>
  </si>
  <si>
    <t xml:space="preserve">08     04     </t>
  </si>
  <si>
    <t xml:space="preserve">Другие вопросы в области культуры, кинематографии </t>
  </si>
  <si>
    <t xml:space="preserve">10     </t>
  </si>
  <si>
    <t>Социальная политика</t>
  </si>
  <si>
    <t xml:space="preserve">10     03     </t>
  </si>
  <si>
    <t>Социальное обеспечение населения</t>
  </si>
  <si>
    <t xml:space="preserve">10     04     </t>
  </si>
  <si>
    <t>Охрана семьи и детства</t>
  </si>
  <si>
    <t xml:space="preserve">10     06     </t>
  </si>
  <si>
    <t>Другие вопросы в области социальной политики</t>
  </si>
  <si>
    <t>11</t>
  </si>
  <si>
    <t>Физическая культура и спорт</t>
  </si>
  <si>
    <t xml:space="preserve">11     01     </t>
  </si>
  <si>
    <t xml:space="preserve">Физическая культура </t>
  </si>
  <si>
    <t xml:space="preserve">11     02    </t>
  </si>
  <si>
    <t>Массовый спорт</t>
  </si>
  <si>
    <t>11     03</t>
  </si>
  <si>
    <t>Спорт высших достижений</t>
  </si>
  <si>
    <t xml:space="preserve">11     05     </t>
  </si>
  <si>
    <t>Другие вопросы в области физической культуры и спорта</t>
  </si>
  <si>
    <t>12</t>
  </si>
  <si>
    <t>Средства массовой информации</t>
  </si>
  <si>
    <t>12     01</t>
  </si>
  <si>
    <t>Телевидение и радиовещание</t>
  </si>
  <si>
    <t xml:space="preserve">12     02    </t>
  </si>
  <si>
    <t>Периодическая печать и издательства</t>
  </si>
  <si>
    <t>13</t>
  </si>
  <si>
    <t>Обслуживание государственного (муниципального) долга</t>
  </si>
  <si>
    <t xml:space="preserve">13     01     </t>
  </si>
  <si>
    <r>
      <t>Обслуживание государственного (муниципального) внутреннего долга</t>
    </r>
    <r>
      <t xml:space="preserve">
</t>
    </r>
  </si>
  <si>
    <t>Условно утвержденные расходы</t>
  </si>
  <si>
    <t>ВСЕГО:</t>
  </si>
  <si>
    <t>должно быть</t>
  </si>
  <si>
    <t>отклонение</t>
  </si>
  <si>
    <t>соц. Сфера</t>
  </si>
  <si>
    <t>ЖКХ</t>
  </si>
  <si>
    <t>другие</t>
  </si>
  <si>
    <t>СВЕДЕНИЯ о внесенных в 2023 году  изменениях в Решение Ставропольской городской Думы от 30 ноября 2022 г. № 134 "О бюджете города Ставрополя на 2023 год и плановый период 2024 и 2025 годов" в части расходов 2023 года</t>
  </si>
  <si>
    <r>
      <t xml:space="preserve">Утверждено решением  </t>
    </r>
    <r>
      <t xml:space="preserve">
</t>
    </r>
    <r>
      <t>от 30 ноября 2022 г. № 134</t>
    </r>
  </si>
  <si>
    <r>
      <t xml:space="preserve">ИТОГО изменения </t>
    </r>
    <r>
      <t xml:space="preserve">
</t>
    </r>
    <r>
      <t>за 2023 год</t>
    </r>
  </si>
  <si>
    <t>от 25 01 23 № 155</t>
  </si>
  <si>
    <t>от 15 02 23 № 159</t>
  </si>
  <si>
    <t>от 29 03 23 № 165</t>
  </si>
  <si>
    <r>
      <t xml:space="preserve">от 14 04 23 </t>
    </r>
    <r>
      <t xml:space="preserve">
</t>
    </r>
    <r>
      <t>№ 173</t>
    </r>
  </si>
  <si>
    <r>
      <t xml:space="preserve">от 26 04 23 </t>
    </r>
    <r>
      <t xml:space="preserve">
</t>
    </r>
    <r>
      <t>№ 180</t>
    </r>
  </si>
  <si>
    <r>
      <t xml:space="preserve">от 24 05 23 </t>
    </r>
    <r>
      <t xml:space="preserve">
</t>
    </r>
    <r>
      <t>№ 184</t>
    </r>
  </si>
  <si>
    <r>
      <t xml:space="preserve">от 28 06 23 </t>
    </r>
    <r>
      <t xml:space="preserve">
</t>
    </r>
    <r>
      <t>№ 189</t>
    </r>
  </si>
  <si>
    <r>
      <t xml:space="preserve">от 26 07 23 </t>
    </r>
    <r>
      <t xml:space="preserve">
</t>
    </r>
    <r>
      <t>№ 199</t>
    </r>
  </si>
  <si>
    <r>
      <t xml:space="preserve">от 30 08 23 </t>
    </r>
    <r>
      <t xml:space="preserve">
</t>
    </r>
    <r>
      <t>№ 205</t>
    </r>
  </si>
  <si>
    <r>
      <t xml:space="preserve">от 27 09 23 </t>
    </r>
    <r>
      <t xml:space="preserve">
</t>
    </r>
    <r>
      <t>№ 213</t>
    </r>
  </si>
  <si>
    <r>
      <t xml:space="preserve">от 18 10 23 </t>
    </r>
    <r>
      <t xml:space="preserve">
</t>
    </r>
    <r>
      <t>№ 216</t>
    </r>
  </si>
  <si>
    <r>
      <t xml:space="preserve">от 08 11 23 </t>
    </r>
    <r>
      <t xml:space="preserve">
</t>
    </r>
    <r>
      <t>№ 228</t>
    </r>
  </si>
  <si>
    <r>
      <t xml:space="preserve">от 29 11 23 </t>
    </r>
    <r>
      <t xml:space="preserve">
</t>
    </r>
    <r>
      <t>№ 230</t>
    </r>
  </si>
  <si>
    <r>
      <t xml:space="preserve">от 20 12 23 </t>
    </r>
    <r>
      <t xml:space="preserve">
</t>
    </r>
    <r>
      <t>№ 242</t>
    </r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</si>
</sst>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</numFmts>
  <fonts count="8">
    <font>
      <name val="Calibri"/>
      <color theme="1" tint="0"/>
      <sz val="11"/>
    </font>
    <font>
      <color theme="1" tint="0"/>
      <sz val="11"/>
      <scheme val="minor"/>
    </font>
    <font>
      <name val="Arial Cyr"/>
      <sz val="14"/>
    </font>
    <font>
      <name val="Arial Cyr"/>
      <sz val="12"/>
    </font>
    <font>
      <name val="Times New Roman"/>
      <b val="true"/>
      <sz val="11"/>
    </font>
    <font>
      <name val="Arial Cyr"/>
      <b val="true"/>
      <sz val="12"/>
    </font>
    <font>
      <name val="Times New Roman"/>
      <sz val="14"/>
    </font>
    <font>
      <name val="Times New Roman"/>
      <sz val="11"/>
    </font>
  </fonts>
  <fills count="5">
    <fill>
      <patternFill patternType="none"/>
    </fill>
    <fill>
      <patternFill patternType="gray125"/>
    </fill>
    <fill>
      <patternFill patternType="solid">
        <fgColor rgb="CCFFCC" tint="0"/>
      </patternFill>
    </fill>
    <fill>
      <patternFill patternType="solid">
        <fgColor theme="8" tint="0.799981688894314"/>
      </patternFill>
    </fill>
    <fill>
      <patternFill patternType="solid">
        <fgColor theme="9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medium">
        <color rgb="000000" tint="0"/>
      </bottom>
    </border>
    <border>
      <left style="none"/>
      <right style="none"/>
      <top style="medium">
        <color rgb="000000" tint="0"/>
      </top>
      <bottom style="medium">
        <color rgb="000000" tint="0"/>
      </bottom>
    </border>
    <border>
      <right style="none"/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37">
    <xf applyFont="true" applyNumberFormat="true" borderId="0" fillId="0" fontId="1" numFmtId="1000" quotePrefix="false"/>
    <xf applyFont="true" applyNumberFormat="true" borderId="0" fillId="0" fontId="2" numFmtId="1001" quotePrefix="false"/>
    <xf applyFont="true" applyNumberFormat="true" borderId="0" fillId="0" fontId="2" numFmtId="1000" quotePrefix="false"/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/>
    </xf>
    <xf applyAlignment="true" applyBorder="true" applyFill="true" applyFont="true" applyNumberFormat="true" borderId="1" fillId="2" fontId="4" numFmtId="1001" quotePrefix="false">
      <alignment horizontal="center" vertical="center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1" fillId="2" fontId="5" numFmtId="1000" quotePrefix="false">
      <alignment horizontal="center" vertical="center" wrapText="true"/>
    </xf>
    <xf applyAlignment="true" applyBorder="true" applyFill="true" applyFont="true" applyNumberFormat="true" borderId="1" fillId="3" fontId="6" numFmtId="1000" quotePrefix="false">
      <alignment horizontal="center"/>
    </xf>
    <xf applyAlignment="true" applyBorder="true" applyFill="true" applyFont="true" applyNumberFormat="true" borderId="2" fillId="3" fontId="6" numFmtId="1000" quotePrefix="false">
      <alignment horizontal="center"/>
    </xf>
    <xf applyAlignment="true" applyBorder="true" applyFill="true" applyFont="true" applyNumberFormat="true" borderId="3" fillId="3" fontId="6" numFmtId="1000" quotePrefix="false">
      <alignment horizontal="center"/>
    </xf>
    <xf applyAlignment="true" applyBorder="true" applyFill="true" applyFont="true" applyNumberFormat="true" borderId="4" fillId="2" fontId="4" numFmtId="1001" quotePrefix="false">
      <alignment horizontal="center" vertical="center" wrapText="true"/>
    </xf>
    <xf applyAlignment="true" applyBorder="true" applyFill="true" applyFont="true" applyNumberFormat="true" borderId="4" fillId="2" fontId="4" numFmtId="1000" quotePrefix="false">
      <alignment horizontal="center" vertical="center" wrapText="true"/>
    </xf>
    <xf applyAlignment="true" applyBorder="true" applyFill="true" applyFont="true" applyNumberFormat="true" borderId="4" fillId="2" fontId="5" numFmtId="1000" quotePrefix="false">
      <alignment horizontal="center" vertical="center" wrapText="true"/>
    </xf>
    <xf applyAlignment="true" applyBorder="true" applyFill="true" applyFont="true" applyNumberFormat="true" borderId="5" fillId="2" fontId="5" numFmtId="1000" quotePrefix="false">
      <alignment horizontal="center" vertical="center" wrapText="true"/>
    </xf>
    <xf applyAlignment="true" applyBorder="true" applyFill="true" applyFont="true" applyNumberFormat="true" borderId="6" fillId="2" fontId="5" numFmtId="1000" quotePrefix="false">
      <alignment horizontal="center" vertical="center" wrapText="true"/>
    </xf>
    <xf applyAlignment="true" applyBorder="true" applyFill="true" applyFont="true" applyNumberFormat="true" borderId="7" fillId="4" fontId="4" numFmtId="1001" quotePrefix="false">
      <alignment vertical="center"/>
    </xf>
    <xf applyAlignment="true" applyBorder="true" applyFill="true" applyFont="true" applyNumberFormat="true" borderId="8" fillId="4" fontId="4" numFmtId="1000" quotePrefix="false">
      <alignment horizontal="left" wrapText="true"/>
    </xf>
    <xf applyBorder="true" applyFill="true" applyFont="true" applyNumberFormat="true" borderId="7" fillId="4" fontId="5" numFmtId="1002" quotePrefix="false"/>
    <xf applyFont="true" applyNumberFormat="true" borderId="0" fillId="0" fontId="2" numFmtId="1002" quotePrefix="false"/>
    <xf applyAlignment="true" applyBorder="true" applyFont="true" applyNumberFormat="true" borderId="9" fillId="0" fontId="7" numFmtId="1001" quotePrefix="false">
      <alignment vertical="center"/>
    </xf>
    <xf applyAlignment="true" applyBorder="true" applyFont="true" applyNumberFormat="true" borderId="10" fillId="0" fontId="7" numFmtId="1000" quotePrefix="false">
      <alignment horizontal="left" wrapText="true"/>
    </xf>
    <xf applyBorder="true" applyFont="true" applyNumberFormat="true" borderId="9" fillId="0" fontId="3" numFmtId="1002" quotePrefix="false"/>
    <xf applyAlignment="true" applyBorder="true" applyFill="true" applyFont="true" applyNumberFormat="true" borderId="9" fillId="4" fontId="4" numFmtId="1001" quotePrefix="false">
      <alignment vertical="center"/>
    </xf>
    <xf applyAlignment="true" applyBorder="true" applyFill="true" applyFont="true" applyNumberFormat="true" borderId="10" fillId="4" fontId="4" numFmtId="1000" quotePrefix="false">
      <alignment horizontal="left" wrapText="true"/>
    </xf>
    <xf applyBorder="true" applyFill="true" applyFont="true" applyNumberFormat="true" borderId="9" fillId="4" fontId="5" numFmtId="1002" quotePrefix="false"/>
    <xf applyAlignment="true" applyBorder="true" applyFont="true" applyNumberFormat="true" borderId="11" fillId="0" fontId="7" numFmtId="1001" quotePrefix="false">
      <alignment vertical="center"/>
    </xf>
    <xf applyAlignment="true" applyBorder="true" applyFont="true" applyNumberFormat="true" borderId="12" fillId="0" fontId="7" numFmtId="1000" quotePrefix="false">
      <alignment horizontal="left" wrapText="true"/>
    </xf>
    <xf applyBorder="true" applyFont="true" applyNumberFormat="true" borderId="11" fillId="0" fontId="3" numFmtId="1002" quotePrefix="false"/>
    <xf applyAlignment="true" applyBorder="true" applyFont="true" applyNumberFormat="true" borderId="9" fillId="0" fontId="7" numFmtId="1000" quotePrefix="false">
      <alignment horizontal="left" wrapText="true"/>
    </xf>
    <xf applyBorder="true" applyFill="true" applyFont="true" applyNumberFormat="true" borderId="13" fillId="4" fontId="5" numFmtId="1001" quotePrefix="false"/>
    <xf applyAlignment="true" applyBorder="true" applyFill="true" applyFont="true" applyNumberFormat="true" borderId="14" fillId="4" fontId="5" numFmtId="1000" quotePrefix="false">
      <alignment horizontal="center"/>
    </xf>
    <xf applyFont="true" applyNumberFormat="true" borderId="0" fillId="0" fontId="3" numFmtId="1002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1" numFmtId="1000" quotePrefix="false">
      <alignment horizontal="right"/>
    </xf>
    <xf applyAlignment="true" applyBorder="true" applyFill="true" applyFont="true" applyNumberFormat="true" borderId="13" fillId="3" fontId="6" numFmtId="1000" quotePrefix="false">
      <alignment horizontal="center"/>
    </xf>
    <xf applyAlignment="true" applyBorder="true" applyFill="true" applyFont="true" applyNumberFormat="true" borderId="15" fillId="3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externalLinks/externalLink1.xml" Type="http://schemas.openxmlformats.org/officeDocument/2006/relationships/externalLink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externalLinks/_rels/externalLink1.xml.rels><?xml version="1.0" encoding="UTF-8" standalone="no" ?>
<Relationships xmlns="http://schemas.openxmlformats.org/package/2006/relationships">
  <Relationship Id="rId1" Target="../../../../Users/S.Karaeva/Documents/2022/&#1055;&#1054;&#1044;&#1043;&#1054;&#1058;&#1054;&#1042;&#1050;&#1040; &#1041;&#1070;&#1044;&#1046;&#1045;&#1058;&#1040;/&#1055;&#1054;&#1055;&#1056;&#1040;&#1042;&#1050;&#1040; &#1050; &#1055;&#1056;&#1054;&#1045;&#1050;&#1058;&#1059;/&#1087;&#1088;&#1080;&#1083; &#1087;&#1086; &#1088;&#1072;&#1089;&#1093; 2022-2024 &#1089; &#1087;&#1086;&#1087;&#1088;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externalBook r:id="rId1">
    <sheetNames>
      <sheetName val="контроль"/>
    </sheetNames>
    <sheetDataSet>
      <sheetData refreshError="false" sheetId="0">
        <row r="16">
          <cell r="M16" t="n" vm="0"/>
          <cell r="B16" t="n" vm="0">
            <v>16432868.220000003</v>
          </cell>
          <cell r="O16" t="n" vm="0"/>
          <cell r="C16" t="n" vm="0">
            <v>14075482.489999998</v>
          </cell>
          <cell r="Q16" t="n" vm="0"/>
          <cell r="E16" t="n" vm="0"/>
          <cell r="S16" t="n" vm="0"/>
          <cell r="G16" t="n" vm="0"/>
          <cell r="U16" t="n" vm="0"/>
          <cell r="I16" t="n" vm="0"/>
          <cell r="W16" t="n" vm="0"/>
          <cell r="K16" t="n" vm="0"/>
          <cell r="Y16" t="n" vm="0"/>
        </row>
        <row r="8">
          <cell r="M8" t="n" vm="0"/>
          <cell r="B8" t="n" vm="0">
            <v>16432868.22</v>
          </cell>
          <cell r="O8" t="n" vm="0"/>
          <cell r="C8" t="n" vm="0">
            <v>14075482.489999998</v>
          </cell>
          <cell r="Q8" t="n" vm="0"/>
          <cell r="E8" t="n" vm="0"/>
          <cell r="S8" t="n" vm="0"/>
          <cell r="G8" t="n" vm="0"/>
          <cell r="U8" t="n" vm="0"/>
          <cell r="I8" t="n" vm="0"/>
          <cell r="W8" t="n" vm="0"/>
          <cell r="K8" t="n" vm="0"/>
          <cell r="Y8" t="n" vm="0"/>
        </row>
      </sheetData>
    </sheetDataSet>
  </externalBook>
</externalLink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AH75"/>
  <sheetViews>
    <sheetView showZeros="true" workbookViewId="0"/>
  </sheetViews>
  <sheetFormatPr baseColWidth="8" customHeight="false" defaultColWidth="13.7109379638854" defaultRowHeight="18" zeroHeight="false"/>
  <cols>
    <col customWidth="true" max="1" min="1" outlineLevel="0" style="1" width="10.0000003383324"/>
    <col customWidth="true" max="2" min="2" outlineLevel="0" style="2" width="67.1406229409304"/>
    <col bestFit="true" customWidth="true" max="3" min="3" outlineLevel="0" style="3" width="17.2851568348128"/>
    <col customWidth="true" max="4" min="4" outlineLevel="0" style="2" width="14.425781467405"/>
    <col customWidth="true" hidden="true" max="5" min="5" outlineLevel="0" style="3" width="17.2851568348128"/>
    <col customWidth="true" max="6" min="6" outlineLevel="0" style="2" width="13.8554681361118"/>
    <col customWidth="true" hidden="true" max="7" min="7" outlineLevel="0" style="3" width="17.2851568348128"/>
    <col customWidth="true" max="8" min="8" outlineLevel="0" style="2" width="12.8554686436103"/>
    <col customWidth="true" hidden="true" max="9" min="9" outlineLevel="0" style="3" width="17.7109372872207"/>
    <col customWidth="true" max="10" min="10" outlineLevel="0" style="2" width="14.425781467405"/>
    <col customWidth="true" hidden="true" max="11" min="11" outlineLevel="0" style="3" width="17.2851568348128"/>
    <col customWidth="true" max="12" min="12" outlineLevel="0" style="2" width="13.0000001691662"/>
    <col customWidth="true" hidden="true" max="13" min="13" outlineLevel="0" style="2" width="17.8554688127765"/>
    <col customWidth="true" max="14" min="14" outlineLevel="0" style="2" width="14.5703129929608"/>
    <col customWidth="true" hidden="true" max="15" min="15" outlineLevel="0" style="2" width="20.1406251400907"/>
    <col customWidth="true" max="16" min="16" outlineLevel="0" style="2" width="13.0000001691662"/>
    <col customWidth="true" hidden="true" max="17" min="17" outlineLevel="0" style="2" width="20.1406251400907"/>
    <col customWidth="true" max="18" min="18" outlineLevel="0" style="2" width="13.4257806215741"/>
    <col customWidth="true" hidden="true" max="19" min="19" outlineLevel="0" style="2" width="20.1406251400907"/>
    <col customWidth="true" max="20" min="20" outlineLevel="0" style="2" width="13.5703121471299"/>
    <col customWidth="true" hidden="true" max="21" min="21" outlineLevel="0" style="2" width="20.1406251400907"/>
    <col customWidth="true" max="22" min="22" outlineLevel="0" style="2" width="13.285156158148"/>
    <col customWidth="true" hidden="true" max="23" min="23" outlineLevel="0" style="2" width="20.1406251400907"/>
    <col customWidth="true" max="24" min="24" outlineLevel="0" style="2" width="14.8554689819427"/>
    <col customWidth="true" hidden="true" max="25" min="25" outlineLevel="0" style="2" width="20.1406251400907"/>
    <col customWidth="true" max="26" min="26" outlineLevel="0" style="2" width="15.0000005074985"/>
    <col customWidth="true" hidden="true" max="27" min="27" outlineLevel="0" style="2" width="20.1406251400907"/>
    <col customWidth="true" max="28" min="28" outlineLevel="0" style="2" width="17.1406253092569"/>
    <col bestFit="true" customWidth="true" max="30" min="29" outlineLevel="0" style="2" width="19.1406256475893"/>
    <col bestFit="true" customWidth="true" max="31" min="31" outlineLevel="0" style="2" width="19.4257816365712"/>
    <col bestFit="true" customWidth="true" max="16384" min="32" outlineLevel="0" style="2" width="13.7109379638854"/>
  </cols>
  <sheetData>
    <row customHeight="true" ht="13.5" outlineLevel="0" r="1"/>
    <row outlineLevel="0" r="2">
      <c r="A2" s="4" t="s">
        <v>0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  <c r="S2" s="4" t="s"/>
      <c r="T2" s="4" t="s"/>
      <c r="U2" s="4" t="s"/>
      <c r="V2" s="4" t="s"/>
      <c r="W2" s="4" t="s"/>
      <c r="X2" s="4" t="s"/>
      <c r="Y2" s="4" t="s"/>
      <c r="Z2" s="4" t="s"/>
      <c r="AA2" s="4" t="s"/>
      <c r="AB2" s="4" t="s"/>
    </row>
    <row customHeight="true" ht="5.25" outlineLevel="0" r="3"/>
    <row ht="18.75" outlineLevel="0" r="4"/>
    <row ht="19.5" outlineLevel="0" r="5">
      <c r="A5" s="5" t="s">
        <v>1</v>
      </c>
      <c r="B5" s="6" t="s">
        <v>2</v>
      </c>
      <c r="C5" s="7" t="s">
        <v>3</v>
      </c>
      <c r="D5" s="8" t="s">
        <v>4</v>
      </c>
      <c r="E5" s="9" t="s"/>
      <c r="F5" s="9" t="s"/>
      <c r="G5" s="9" t="s"/>
      <c r="H5" s="9" t="s"/>
      <c r="I5" s="9" t="s"/>
      <c r="J5" s="9" t="s"/>
      <c r="K5" s="9" t="s"/>
      <c r="L5" s="9" t="s"/>
      <c r="M5" s="9" t="s"/>
      <c r="N5" s="9" t="s"/>
      <c r="O5" s="9" t="s"/>
      <c r="P5" s="9" t="s"/>
      <c r="Q5" s="9" t="s"/>
      <c r="R5" s="9" t="s"/>
      <c r="S5" s="9" t="s"/>
      <c r="T5" s="9" t="s"/>
      <c r="U5" s="9" t="s"/>
      <c r="V5" s="9" t="s"/>
      <c r="W5" s="9" t="s"/>
      <c r="X5" s="9" t="s"/>
      <c r="Y5" s="9" t="s"/>
      <c r="Z5" s="9" t="s"/>
      <c r="AA5" s="10" t="s"/>
      <c r="AB5" s="7" t="s">
        <v>5</v>
      </c>
    </row>
    <row customHeight="true" ht="79.5" outlineLevel="0" r="6">
      <c r="A6" s="11" t="s"/>
      <c r="B6" s="12" t="s"/>
      <c r="C6" s="13" t="s"/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13</v>
      </c>
      <c r="L6" s="14" t="s">
        <v>14</v>
      </c>
      <c r="M6" s="14" t="s">
        <v>15</v>
      </c>
      <c r="N6" s="14" t="s">
        <v>16</v>
      </c>
      <c r="O6" s="14" t="s">
        <v>17</v>
      </c>
      <c r="P6" s="14" t="s">
        <v>18</v>
      </c>
      <c r="Q6" s="14" t="s">
        <v>19</v>
      </c>
      <c r="R6" s="14" t="s">
        <v>20</v>
      </c>
      <c r="S6" s="14" t="s">
        <v>21</v>
      </c>
      <c r="T6" s="14" t="s">
        <v>22</v>
      </c>
      <c r="U6" s="14" t="s">
        <v>23</v>
      </c>
      <c r="V6" s="14" t="s">
        <v>24</v>
      </c>
      <c r="W6" s="14" t="s">
        <v>25</v>
      </c>
      <c r="X6" s="14" t="s">
        <v>26</v>
      </c>
      <c r="Y6" s="14" t="s">
        <v>27</v>
      </c>
      <c r="Z6" s="15" t="s">
        <v>28</v>
      </c>
      <c r="AA6" s="15" t="s">
        <v>29</v>
      </c>
      <c r="AB6" s="13" t="s"/>
      <c r="AF6" s="2" t="n">
        <v>2022</v>
      </c>
      <c r="AG6" s="2" t="n">
        <v>2023</v>
      </c>
      <c r="AH6" s="2" t="n">
        <v>2024</v>
      </c>
    </row>
    <row outlineLevel="0" r="7">
      <c r="A7" s="16" t="s">
        <v>30</v>
      </c>
      <c r="B7" s="17" t="s">
        <v>31</v>
      </c>
      <c r="C7" s="18" t="n">
        <v>1028369.4</v>
      </c>
      <c r="D7" s="18" t="n">
        <f aca="false" ca="false" dt2D="false" dtr="false" t="normal">SUM(D8:D15)</f>
        <v>10706.319999999876</v>
      </c>
      <c r="E7" s="18" t="n">
        <v>1039075.72</v>
      </c>
      <c r="F7" s="18" t="n">
        <f aca="false" ca="false" dt2D="false" dtr="false" t="normal">SUM(F8:F15)</f>
        <v>-18652.91999999993</v>
      </c>
      <c r="G7" s="18" t="n">
        <v>1020422.8</v>
      </c>
      <c r="H7" s="18" t="n">
        <f aca="false" ca="false" dt2D="false" dtr="false" t="normal">SUM(H8:H15)</f>
        <v>-25491.020000000026</v>
      </c>
      <c r="I7" s="18" t="n">
        <v>994931.78</v>
      </c>
      <c r="J7" s="18" t="n">
        <f aca="false" ca="false" dt2D="false" dtr="false" t="normal">SUM(J8:J15)</f>
        <v>9374.750000000004</v>
      </c>
      <c r="K7" s="18" t="n">
        <v>1004306.53</v>
      </c>
      <c r="L7" s="18" t="n">
        <f aca="false" ca="false" dt2D="false" dtr="false" t="normal">SUM(L8:L15)</f>
        <v>-15539.95</v>
      </c>
      <c r="M7" s="18" t="n">
        <v>988766.58</v>
      </c>
      <c r="N7" s="18" t="n">
        <f aca="false" ca="false" dt2D="false" dtr="false" t="normal">SUM(N8:N15)</f>
        <v>93181.93000000005</v>
      </c>
      <c r="O7" s="18" t="n">
        <v>1081948.51</v>
      </c>
      <c r="P7" s="18" t="n">
        <f aca="false" ca="false" dt2D="false" dtr="false" t="normal">SUM(P8:P15)</f>
        <v>183011.32000000004</v>
      </c>
      <c r="Q7" s="18" t="n">
        <v>1264959.83</v>
      </c>
      <c r="R7" s="18" t="n">
        <f aca="false" ca="false" dt2D="false" dtr="false" t="normal">SUM(R8:R15)</f>
        <v>56316.37999999995</v>
      </c>
      <c r="S7" s="18" t="n">
        <v>1321276.21</v>
      </c>
      <c r="T7" s="18" t="n">
        <f aca="false" ca="false" dt2D="false" dtr="false" t="normal">SUM(T8:T15)</f>
        <v>4383.010000000111</v>
      </c>
      <c r="U7" s="18" t="n">
        <v>1325659.22</v>
      </c>
      <c r="V7" s="18" t="n">
        <f aca="false" ca="false" dt2D="false" dtr="false" t="normal">SUM(V8:V15)</f>
        <v>20766.91999999999</v>
      </c>
      <c r="W7" s="18" t="n">
        <v>1346426.14</v>
      </c>
      <c r="X7" s="18" t="n">
        <f aca="false" ca="false" dt2D="false" dtr="false" t="normal">SUM(X8:X15)</f>
        <v>133061.26999999996</v>
      </c>
      <c r="Y7" s="18" t="n">
        <v>1479487.41</v>
      </c>
      <c r="Z7" s="18" t="n">
        <f aca="false" ca="false" dt2D="false" dtr="false" t="normal">SUM(Z8:Z15)</f>
        <v>32001.87999999994</v>
      </c>
      <c r="AA7" s="18" t="n">
        <v>1511489.29</v>
      </c>
      <c r="AB7" s="18" t="n">
        <f aca="false" ca="false" dt2D="false" dtr="false" t="normal">AA7-C7</f>
        <v>483119.89</v>
      </c>
      <c r="AD7" s="19" t="n">
        <f aca="false" ca="false" dt2D="false" dtr="false" t="normal">ROUND(C7/1000, 0)-1</f>
        <v>1027</v>
      </c>
      <c r="AE7" s="19" t="n">
        <f aca="false" ca="false" dt2D="false" dtr="false" t="normal">ROUND(G7, 1)</f>
        <v>1020422.8</v>
      </c>
      <c r="AF7" s="19" t="n">
        <v>885348.75</v>
      </c>
      <c r="AG7" s="19" t="n">
        <v>857019.82</v>
      </c>
      <c r="AH7" s="19" t="n">
        <v>837413.14</v>
      </c>
    </row>
    <row ht="30" outlineLevel="0" r="8">
      <c r="A8" s="20" t="s">
        <v>32</v>
      </c>
      <c r="B8" s="21" t="s">
        <v>33</v>
      </c>
      <c r="C8" s="22" t="n">
        <v>2062.01</v>
      </c>
      <c r="D8" s="22" t="n">
        <f aca="false" ca="false" dt2D="false" dtr="false" t="normal">E8-C8</f>
        <v>0</v>
      </c>
      <c r="E8" s="22" t="n">
        <v>2062.01</v>
      </c>
      <c r="F8" s="22" t="n">
        <f aca="false" ca="false" dt2D="false" dtr="false" t="normal">G8-E8</f>
        <v>272.59000000000015</v>
      </c>
      <c r="G8" s="22" t="n">
        <v>2334.6</v>
      </c>
      <c r="H8" s="22" t="n">
        <f aca="false" ca="false" dt2D="false" dtr="false" t="normal">I8-G8</f>
        <v>0</v>
      </c>
      <c r="I8" s="22" t="n">
        <v>2334.6</v>
      </c>
      <c r="J8" s="22" t="n">
        <f aca="false" ca="false" dt2D="false" dtr="false" t="normal">K8-I8</f>
        <v>0</v>
      </c>
      <c r="K8" s="22" t="n">
        <v>2334.6</v>
      </c>
      <c r="L8" s="22" t="n">
        <f aca="false" ca="false" dt2D="false" dtr="false" t="normal">M8-K8</f>
        <v>0</v>
      </c>
      <c r="M8" s="22" t="n">
        <v>2334.6</v>
      </c>
      <c r="N8" s="22" t="n">
        <f aca="false" ca="false" dt2D="false" dtr="false" t="normal">O8-M8</f>
        <v>0</v>
      </c>
      <c r="O8" s="22" t="n">
        <v>2334.6</v>
      </c>
      <c r="P8" s="22" t="n">
        <f aca="false" ca="false" dt2D="false" dtr="false" t="normal">Q8-O8</f>
        <v>92.67999999999984</v>
      </c>
      <c r="Q8" s="22" t="n">
        <v>2427.28</v>
      </c>
      <c r="R8" s="22" t="n">
        <f aca="false" ca="false" dt2D="false" dtr="false" t="normal">S8-Q8</f>
        <v>0</v>
      </c>
      <c r="S8" s="22" t="n">
        <v>2427.28</v>
      </c>
      <c r="T8" s="22" t="n">
        <f aca="false" ca="false" dt2D="false" dtr="false" t="normal">U8-S8</f>
        <v>0</v>
      </c>
      <c r="U8" s="22" t="n">
        <v>2427.28</v>
      </c>
      <c r="V8" s="22" t="n">
        <f aca="false" ca="false" dt2D="false" dtr="false" t="normal">W8-U8</f>
        <v>0</v>
      </c>
      <c r="W8" s="22" t="n">
        <v>2427.28</v>
      </c>
      <c r="X8" s="22" t="n">
        <f aca="false" ca="false" dt2D="false" dtr="false" t="normal">Y8-W8</f>
        <v>29.980000000000018</v>
      </c>
      <c r="Y8" s="22" t="n">
        <v>2457.26</v>
      </c>
      <c r="Z8" s="22" t="n">
        <f aca="false" ca="false" dt2D="false" dtr="false" t="normal">AA8-Y8</f>
        <v>0</v>
      </c>
      <c r="AA8" s="22" t="n">
        <v>2457.26</v>
      </c>
      <c r="AB8" s="22" t="n">
        <f aca="false" ca="false" dt2D="false" dtr="false" t="normal">AA8-C8</f>
        <v>395.25</v>
      </c>
      <c r="AD8" s="19" t="n"/>
      <c r="AE8" s="19" t="n"/>
      <c r="AF8" s="19" t="n">
        <v>2062.01</v>
      </c>
      <c r="AG8" s="19" t="n">
        <v>2062.01</v>
      </c>
      <c r="AH8" s="19" t="n">
        <v>2062.01</v>
      </c>
    </row>
    <row ht="45" outlineLevel="0" r="9">
      <c r="A9" s="20" t="s">
        <v>34</v>
      </c>
      <c r="B9" s="21" t="s">
        <v>35</v>
      </c>
      <c r="C9" s="22" t="n">
        <v>54247.52</v>
      </c>
      <c r="D9" s="22" t="n">
        <f aca="false" ca="false" dt2D="false" dtr="false" t="normal">E9-C9</f>
        <v>-3383.9899999999907</v>
      </c>
      <c r="E9" s="22" t="n">
        <v>50863.53</v>
      </c>
      <c r="F9" s="22" t="n">
        <f aca="false" ca="false" dt2D="false" dtr="false" t="normal">G9-E9</f>
        <v>772.5199999999968</v>
      </c>
      <c r="G9" s="22" t="n">
        <v>51636.05</v>
      </c>
      <c r="H9" s="22" t="n">
        <f aca="false" ca="false" dt2D="false" dtr="false" t="normal">I9-G9</f>
        <v>-6.669999999998254</v>
      </c>
      <c r="I9" s="22" t="n">
        <v>51629.38</v>
      </c>
      <c r="J9" s="22" t="n">
        <f aca="false" ca="false" dt2D="false" dtr="false" t="normal">K9-I9</f>
        <v>0</v>
      </c>
      <c r="K9" s="22" t="n">
        <v>51629.38</v>
      </c>
      <c r="L9" s="22" t="n">
        <f aca="false" ca="false" dt2D="false" dtr="false" t="normal">M9-K9</f>
        <v>47.529999999998836</v>
      </c>
      <c r="M9" s="22" t="n">
        <v>51676.91</v>
      </c>
      <c r="N9" s="22" t="n">
        <f aca="false" ca="false" dt2D="false" dtr="false" t="normal">O9-M9</f>
        <v>-20.35000000000582</v>
      </c>
      <c r="O9" s="22" t="n">
        <v>51656.56</v>
      </c>
      <c r="P9" s="22" t="n">
        <f aca="false" ca="false" dt2D="false" dtr="false" t="normal">Q9-O9</f>
        <v>2540.12999999999</v>
      </c>
      <c r="Q9" s="22" t="n">
        <v>54196.69</v>
      </c>
      <c r="R9" s="22" t="n">
        <f aca="false" ca="false" dt2D="false" dtr="false" t="normal">S9-Q9</f>
        <v>-263.8799999999974</v>
      </c>
      <c r="S9" s="22" t="n">
        <v>53932.81</v>
      </c>
      <c r="T9" s="22" t="n">
        <f aca="false" ca="false" dt2D="false" dtr="false" t="normal">U9-S9</f>
        <v>0</v>
      </c>
      <c r="U9" s="22" t="n">
        <v>53932.81</v>
      </c>
      <c r="V9" s="22" t="n">
        <f aca="false" ca="false" dt2D="false" dtr="false" t="normal">W9-U9</f>
        <v>-36.31999999999971</v>
      </c>
      <c r="W9" s="22" t="n">
        <v>53896.49</v>
      </c>
      <c r="X9" s="22" t="n">
        <f aca="false" ca="false" dt2D="false" dtr="false" t="normal">Y9-W9</f>
        <v>0</v>
      </c>
      <c r="Y9" s="22" t="n">
        <v>53896.49</v>
      </c>
      <c r="Z9" s="22" t="n">
        <f aca="false" ca="false" dt2D="false" dtr="false" t="normal">AA9-Y9</f>
        <v>-510.4300000000003</v>
      </c>
      <c r="AA9" s="22" t="n">
        <v>53386.06</v>
      </c>
      <c r="AB9" s="22" t="n">
        <f aca="false" ca="false" dt2D="false" dtr="false" t="normal">AA9-C9</f>
        <v>-861.4600000000064</v>
      </c>
      <c r="AD9" s="19" t="n"/>
      <c r="AE9" s="19" t="n"/>
      <c r="AF9" s="19" t="n">
        <v>54258.95</v>
      </c>
      <c r="AG9" s="19" t="n">
        <v>54260.25</v>
      </c>
      <c r="AH9" s="19" t="n">
        <v>54260.25</v>
      </c>
    </row>
    <row ht="45" outlineLevel="0" r="10">
      <c r="A10" s="20" t="s">
        <v>36</v>
      </c>
      <c r="B10" s="21" t="s">
        <v>37</v>
      </c>
      <c r="C10" s="22" t="n">
        <v>259754.5</v>
      </c>
      <c r="D10" s="22" t="n">
        <f aca="false" ca="false" dt2D="false" dtr="false" t="normal">E10-C10</f>
        <v>1100</v>
      </c>
      <c r="E10" s="22" t="n">
        <v>260854.5</v>
      </c>
      <c r="F10" s="22" t="n">
        <f aca="false" ca="false" dt2D="false" dtr="false" t="normal">G10-E10</f>
        <v>230.54000000000815</v>
      </c>
      <c r="G10" s="22" t="n">
        <v>261085.04</v>
      </c>
      <c r="H10" s="22" t="n">
        <f aca="false" ca="false" dt2D="false" dtr="false" t="normal">I10-G10</f>
        <v>0</v>
      </c>
      <c r="I10" s="22" t="n">
        <v>261085.04</v>
      </c>
      <c r="J10" s="22" t="n">
        <f aca="false" ca="false" dt2D="false" dtr="false" t="normal">K10-I10</f>
        <v>0</v>
      </c>
      <c r="K10" s="22" t="n">
        <v>261085.04</v>
      </c>
      <c r="L10" s="22" t="n">
        <f aca="false" ca="false" dt2D="false" dtr="false" t="normal">M10-K10</f>
        <v>50.72999999998137</v>
      </c>
      <c r="M10" s="22" t="n">
        <v>261135.77</v>
      </c>
      <c r="N10" s="22" t="n">
        <f aca="false" ca="false" dt2D="false" dtr="false" t="normal">O10-M10</f>
        <v>1019.1999999999825</v>
      </c>
      <c r="O10" s="22" t="n">
        <v>262154.97</v>
      </c>
      <c r="P10" s="22" t="n">
        <f aca="false" ca="false" dt2D="false" dtr="false" t="normal">Q10-O10</f>
        <v>12277.740000000049</v>
      </c>
      <c r="Q10" s="22" t="n">
        <v>274432.71</v>
      </c>
      <c r="R10" s="22" t="n">
        <f aca="false" ca="false" dt2D="false" dtr="false" t="normal">S10-Q10</f>
        <v>255.0100000000093</v>
      </c>
      <c r="S10" s="22" t="n">
        <v>274687.72</v>
      </c>
      <c r="T10" s="22" t="n">
        <f aca="false" ca="false" dt2D="false" dtr="false" t="normal">U10-S10</f>
        <v>-15.700000000011642</v>
      </c>
      <c r="U10" s="22" t="n">
        <v>274672.02</v>
      </c>
      <c r="V10" s="22" t="n">
        <f aca="false" ca="false" dt2D="false" dtr="false" t="normal">W10-U10</f>
        <v>898.7299999999814</v>
      </c>
      <c r="W10" s="22" t="n">
        <v>275570.75</v>
      </c>
      <c r="X10" s="22" t="n">
        <f aca="false" ca="false" dt2D="false" dtr="false" t="normal">Y10-W10</f>
        <v>3166.429999999993</v>
      </c>
      <c r="Y10" s="22" t="n">
        <v>278737.18</v>
      </c>
      <c r="Z10" s="22" t="n">
        <f aca="false" ca="false" dt2D="false" dtr="false" t="normal">AA10-Y10</f>
        <v>-364.1499999999651</v>
      </c>
      <c r="AA10" s="22" t="n">
        <v>278373.03</v>
      </c>
      <c r="AB10" s="22" t="n">
        <f aca="false" ca="false" dt2D="false" dtr="false" t="normal">AA10-C10</f>
        <v>18618.530000000028</v>
      </c>
      <c r="AD10" s="19" t="n"/>
      <c r="AE10" s="19" t="n"/>
      <c r="AF10" s="19" t="n">
        <v>259754.5</v>
      </c>
      <c r="AG10" s="19" t="n">
        <v>259539.18</v>
      </c>
      <c r="AH10" s="19" t="n">
        <v>259539.18</v>
      </c>
    </row>
    <row outlineLevel="0" r="11">
      <c r="A11" s="20" t="s">
        <v>38</v>
      </c>
      <c r="B11" s="21" t="s">
        <v>39</v>
      </c>
      <c r="C11" s="22" t="n">
        <v>1217.44</v>
      </c>
      <c r="D11" s="22" t="n">
        <f aca="false" ca="false" dt2D="false" dtr="false" t="normal">E11-C11</f>
        <v>0</v>
      </c>
      <c r="E11" s="22" t="n">
        <v>1217.44</v>
      </c>
      <c r="F11" s="22" t="n">
        <f aca="false" ca="false" dt2D="false" dtr="false" t="normal">G11-E11</f>
        <v>0</v>
      </c>
      <c r="G11" s="22" t="n">
        <v>1217.44</v>
      </c>
      <c r="H11" s="22" t="n">
        <f aca="false" ca="false" dt2D="false" dtr="false" t="normal">I11-G11</f>
        <v>0</v>
      </c>
      <c r="I11" s="22" t="n">
        <v>1217.44</v>
      </c>
      <c r="J11" s="22" t="n">
        <f aca="false" ca="false" dt2D="false" dtr="false" t="normal">K11-I11</f>
        <v>0</v>
      </c>
      <c r="K11" s="22" t="n">
        <v>1217.44</v>
      </c>
      <c r="L11" s="22" t="n">
        <f aca="false" ca="false" dt2D="false" dtr="false" t="normal">M11-K11</f>
        <v>0</v>
      </c>
      <c r="M11" s="22" t="n">
        <v>1217.44</v>
      </c>
      <c r="N11" s="22" t="n">
        <f aca="false" ca="false" dt2D="false" dtr="false" t="normal">O11-M11</f>
        <v>0</v>
      </c>
      <c r="O11" s="22" t="n">
        <v>1217.44</v>
      </c>
      <c r="P11" s="22" t="n">
        <f aca="false" ca="false" dt2D="false" dtr="false" t="normal">Q11-O11</f>
        <v>0</v>
      </c>
      <c r="Q11" s="22" t="n">
        <v>1217.44</v>
      </c>
      <c r="R11" s="22" t="n">
        <f aca="false" ca="false" dt2D="false" dtr="false" t="normal">S11-Q11</f>
        <v>0</v>
      </c>
      <c r="S11" s="22" t="n">
        <v>1217.44</v>
      </c>
      <c r="T11" s="22" t="n">
        <f aca="false" ca="false" dt2D="false" dtr="false" t="normal">U11-S11</f>
        <v>0</v>
      </c>
      <c r="U11" s="22" t="n">
        <v>1217.44</v>
      </c>
      <c r="V11" s="22" t="n">
        <f aca="false" ca="false" dt2D="false" dtr="false" t="normal">W11-U11</f>
        <v>0</v>
      </c>
      <c r="W11" s="22" t="n">
        <v>1217.44</v>
      </c>
      <c r="X11" s="22" t="n">
        <f aca="false" ca="false" dt2D="false" dtr="false" t="normal">Y11-W11</f>
        <v>0</v>
      </c>
      <c r="Y11" s="22" t="n">
        <v>1217.44</v>
      </c>
      <c r="Z11" s="22" t="n">
        <f aca="false" ca="false" dt2D="false" dtr="false" t="normal">AA11-Y11</f>
        <v>0</v>
      </c>
      <c r="AA11" s="22" t="n">
        <v>1217.44</v>
      </c>
      <c r="AB11" s="22" t="n">
        <f aca="false" ca="false" dt2D="false" dtr="false" t="normal">AA11-C11</f>
        <v>0</v>
      </c>
      <c r="AD11" s="19" t="n"/>
      <c r="AE11" s="19" t="n"/>
      <c r="AF11" s="19" t="n">
        <v>1189.79</v>
      </c>
      <c r="AG11" s="19" t="n">
        <v>99.15</v>
      </c>
      <c r="AH11" s="19" t="n">
        <v>99.15</v>
      </c>
    </row>
    <row ht="30" outlineLevel="0" r="12">
      <c r="A12" s="20" t="s">
        <v>40</v>
      </c>
      <c r="B12" s="21" t="s">
        <v>41</v>
      </c>
      <c r="C12" s="22" t="n">
        <v>78848.79</v>
      </c>
      <c r="D12" s="22" t="n">
        <f aca="false" ca="false" dt2D="false" dtr="false" t="normal">E12-C12</f>
        <v>-505.5500000000029</v>
      </c>
      <c r="E12" s="22" t="n">
        <v>78343.24</v>
      </c>
      <c r="F12" s="22" t="n">
        <f aca="false" ca="false" dt2D="false" dtr="false" t="normal">G12-E12</f>
        <v>1438.5999999999913</v>
      </c>
      <c r="G12" s="22" t="n">
        <v>79781.84</v>
      </c>
      <c r="H12" s="22" t="n">
        <f aca="false" ca="false" dt2D="false" dtr="false" t="normal">I12-G12</f>
        <v>-27.519999999989523</v>
      </c>
      <c r="I12" s="22" t="n">
        <v>79754.32</v>
      </c>
      <c r="J12" s="22" t="n">
        <f aca="false" ca="false" dt2D="false" dtr="false" t="normal">K12-I12</f>
        <v>-8.309999999997672</v>
      </c>
      <c r="K12" s="22" t="n">
        <v>79746.01</v>
      </c>
      <c r="L12" s="22" t="n">
        <f aca="false" ca="false" dt2D="false" dtr="false" t="normal">M12-K12</f>
        <v>19.489999999990687</v>
      </c>
      <c r="M12" s="22" t="n">
        <v>79765.5</v>
      </c>
      <c r="N12" s="22" t="n">
        <f aca="false" ca="false" dt2D="false" dtr="false" t="normal">O12-M12</f>
        <v>0</v>
      </c>
      <c r="O12" s="22" t="n">
        <v>79765.5</v>
      </c>
      <c r="P12" s="22" t="n">
        <f aca="false" ca="false" dt2D="false" dtr="false" t="normal">Q12-O12</f>
        <v>3864.6399999999994</v>
      </c>
      <c r="Q12" s="22" t="n">
        <v>83630.14</v>
      </c>
      <c r="R12" s="22" t="n">
        <f aca="false" ca="false" dt2D="false" dtr="false" t="normal">S12-Q12</f>
        <v>0</v>
      </c>
      <c r="S12" s="22" t="n">
        <v>83630.14</v>
      </c>
      <c r="T12" s="22" t="n">
        <f aca="false" ca="false" dt2D="false" dtr="false" t="normal">U12-S12</f>
        <v>-7.680000000007567</v>
      </c>
      <c r="U12" s="22" t="n">
        <v>83622.46</v>
      </c>
      <c r="V12" s="22" t="n">
        <f aca="false" ca="false" dt2D="false" dtr="false" t="normal">W12-U12</f>
        <v>0</v>
      </c>
      <c r="W12" s="22" t="n">
        <v>83622.46</v>
      </c>
      <c r="X12" s="22" t="n">
        <f aca="false" ca="false" dt2D="false" dtr="false" t="normal">Y12-W12</f>
        <v>1117.1000000000058</v>
      </c>
      <c r="Y12" s="22" t="n">
        <v>84739.56</v>
      </c>
      <c r="Z12" s="22" t="n">
        <f aca="false" ca="false" dt2D="false" dtr="false" t="normal">AA12-Y12</f>
        <v>-482.5100000000093</v>
      </c>
      <c r="AA12" s="22" t="n">
        <v>84257.05</v>
      </c>
      <c r="AB12" s="22" t="n">
        <f aca="false" ca="false" dt2D="false" dtr="false" t="normal">AA12-C12</f>
        <v>5408.25999999998</v>
      </c>
      <c r="AD12" s="19" t="n"/>
      <c r="AE12" s="19" t="n"/>
      <c r="AF12" s="19" t="n">
        <v>78712.81</v>
      </c>
      <c r="AG12" s="19" t="n">
        <v>73568.53</v>
      </c>
      <c r="AH12" s="19" t="n">
        <v>73568.53</v>
      </c>
    </row>
    <row outlineLevel="0" r="13">
      <c r="A13" s="20" t="s">
        <v>42</v>
      </c>
      <c r="B13" s="21" t="s">
        <v>43</v>
      </c>
      <c r="C13" s="22" t="n"/>
      <c r="D13" s="22" t="n"/>
      <c r="E13" s="22" t="n"/>
      <c r="F13" s="22" t="n"/>
      <c r="G13" s="22" t="n"/>
      <c r="H13" s="22" t="n"/>
      <c r="I13" s="22" t="n"/>
      <c r="J13" s="22" t="n"/>
      <c r="K13" s="22" t="n"/>
      <c r="L13" s="22" t="n"/>
      <c r="M13" s="22" t="n"/>
      <c r="N13" s="22" t="n"/>
      <c r="O13" s="22" t="n"/>
      <c r="P13" s="22" t="n"/>
      <c r="Q13" s="22" t="n"/>
      <c r="R13" s="22" t="n">
        <f aca="false" ca="false" dt2D="false" dtr="false" t="normal">S13-Q13</f>
        <v>242273.02999999997</v>
      </c>
      <c r="S13" s="22" t="n">
        <v>242273.03</v>
      </c>
      <c r="T13" s="22" t="n">
        <f aca="false" ca="false" dt2D="false" dtr="false" t="normal">U13-S13</f>
        <v>0</v>
      </c>
      <c r="U13" s="22" t="n">
        <v>242273.03</v>
      </c>
      <c r="V13" s="22" t="n">
        <f aca="false" ca="false" dt2D="false" dtr="false" t="normal">W13-U13</f>
        <v>0</v>
      </c>
      <c r="W13" s="22" t="n">
        <v>242273.03</v>
      </c>
      <c r="X13" s="22" t="n">
        <f aca="false" ca="false" dt2D="false" dtr="false" t="normal">Y13-W13</f>
        <v>42878.590000000026</v>
      </c>
      <c r="Y13" s="22" t="n">
        <v>285151.62</v>
      </c>
      <c r="Z13" s="22" t="n">
        <f aca="false" ca="false" dt2D="false" dtr="false" t="normal">AA13-Y13</f>
        <v>0</v>
      </c>
      <c r="AA13" s="22" t="n">
        <v>285151.62</v>
      </c>
      <c r="AB13" s="22" t="n">
        <f aca="false" ca="false" dt2D="false" dtr="false" t="normal">AA13-C13</f>
        <v>285151.62</v>
      </c>
      <c r="AD13" s="19" t="n"/>
      <c r="AE13" s="19" t="n"/>
      <c r="AF13" s="19" t="n"/>
      <c r="AG13" s="19" t="n"/>
      <c r="AH13" s="19" t="n"/>
    </row>
    <row outlineLevel="0" r="14">
      <c r="A14" s="20" t="s">
        <v>44</v>
      </c>
      <c r="B14" s="21" t="s">
        <v>45</v>
      </c>
      <c r="C14" s="22" t="n">
        <v>37016.23</v>
      </c>
      <c r="D14" s="22" t="n">
        <f aca="false" ca="false" dt2D="false" dtr="false" t="normal">E14-C14</f>
        <v>-6000</v>
      </c>
      <c r="E14" s="22" t="n">
        <v>31016.23</v>
      </c>
      <c r="F14" s="22" t="n">
        <f aca="false" ca="false" dt2D="false" dtr="false" t="normal">G14-E14</f>
        <v>0</v>
      </c>
      <c r="G14" s="22" t="n">
        <v>31016.23</v>
      </c>
      <c r="H14" s="22" t="n">
        <f aca="false" ca="false" dt2D="false" dtr="false" t="normal">I14-G14</f>
        <v>-16610.04</v>
      </c>
      <c r="I14" s="22" t="n">
        <v>14406.19</v>
      </c>
      <c r="J14" s="22" t="n">
        <f aca="false" ca="false" dt2D="false" dtr="false" t="normal">K14-I14</f>
        <v>9540.429999999997</v>
      </c>
      <c r="K14" s="22" t="n">
        <v>23946.62</v>
      </c>
      <c r="L14" s="22" t="n">
        <f aca="false" ca="false" dt2D="false" dtr="false" t="normal">M14-K14</f>
        <v>-18354.73</v>
      </c>
      <c r="M14" s="22" t="n">
        <v>5591.89</v>
      </c>
      <c r="N14" s="22" t="n">
        <f aca="false" ca="false" dt2D="false" dtr="false" t="normal">O14-M14</f>
        <v>0</v>
      </c>
      <c r="O14" s="22" t="n">
        <v>5591.89</v>
      </c>
      <c r="P14" s="22" t="n">
        <f aca="false" ca="false" dt2D="false" dtr="false" t="normal">Q14-O14</f>
        <v>0</v>
      </c>
      <c r="Q14" s="22" t="n">
        <v>5591.89</v>
      </c>
      <c r="R14" s="22" t="n">
        <f aca="false" ca="false" dt2D="false" dtr="false" t="normal">S14-Q14</f>
        <v>0</v>
      </c>
      <c r="S14" s="22" t="n">
        <v>5591.89</v>
      </c>
      <c r="T14" s="22" t="n">
        <f aca="false" ca="false" dt2D="false" dtr="false" t="normal">U14-S14</f>
        <v>0</v>
      </c>
      <c r="U14" s="22" t="n">
        <v>5591.89</v>
      </c>
      <c r="V14" s="22" t="n">
        <f aca="false" ca="false" dt2D="false" dtr="false" t="normal">W14-U14</f>
        <v>15000</v>
      </c>
      <c r="W14" s="22" t="n">
        <v>20591.89</v>
      </c>
      <c r="X14" s="22" t="n">
        <f aca="false" ca="false" dt2D="false" dtr="false" t="normal">Y14-W14</f>
        <v>190568.49</v>
      </c>
      <c r="Y14" s="22" t="n">
        <v>211160.38</v>
      </c>
      <c r="Z14" s="22" t="n">
        <f aca="false" ca="false" dt2D="false" dtr="false" t="normal">AA14-Y14</f>
        <v>33421.04999999999</v>
      </c>
      <c r="AA14" s="22" t="n">
        <v>244581.43</v>
      </c>
      <c r="AB14" s="22" t="n">
        <f aca="false" ca="false" dt2D="false" dtr="false" t="normal">AA14-C14</f>
        <v>207565.19999999998</v>
      </c>
      <c r="AD14" s="19" t="n"/>
      <c r="AE14" s="19" t="n"/>
      <c r="AF14" s="19" t="n">
        <v>37016.23</v>
      </c>
      <c r="AG14" s="19" t="n">
        <v>42484.23</v>
      </c>
      <c r="AH14" s="19" t="n">
        <v>37484.23</v>
      </c>
    </row>
    <row outlineLevel="0" r="15">
      <c r="A15" s="20" t="s">
        <v>46</v>
      </c>
      <c r="B15" s="21" t="s">
        <v>47</v>
      </c>
      <c r="C15" s="22" t="n">
        <v>595222.91</v>
      </c>
      <c r="D15" s="22" t="n">
        <f aca="false" ca="false" dt2D="false" dtr="false" t="normal">E15-C15</f>
        <v>19495.85999999987</v>
      </c>
      <c r="E15" s="22" t="n">
        <v>614718.77</v>
      </c>
      <c r="F15" s="22" t="n">
        <f aca="false" ca="false" dt2D="false" dtr="false" t="normal">G15-E15</f>
        <v>-21367.169999999925</v>
      </c>
      <c r="G15" s="22" t="n">
        <v>593351.6</v>
      </c>
      <c r="H15" s="22" t="n">
        <f aca="false" ca="false" dt2D="false" dtr="false" t="normal">I15-G15</f>
        <v>-8846.790000000037</v>
      </c>
      <c r="I15" s="22" t="n">
        <v>584504.81</v>
      </c>
      <c r="J15" s="22" t="n">
        <f aca="false" ca="false" dt2D="false" dtr="false" t="normal">K15-I15</f>
        <v>-157.36999999999534</v>
      </c>
      <c r="K15" s="22" t="n">
        <v>584347.44</v>
      </c>
      <c r="L15" s="22" t="n">
        <f aca="false" ca="false" dt2D="false" dtr="false" t="normal">M15-K15</f>
        <v>2697.030000000028</v>
      </c>
      <c r="M15" s="22" t="n">
        <v>587044.47</v>
      </c>
      <c r="N15" s="22" t="n">
        <f aca="false" ca="false" dt2D="false" dtr="false" t="normal">O15-M15</f>
        <v>92183.08000000007</v>
      </c>
      <c r="O15" s="22" t="n">
        <v>679227.55</v>
      </c>
      <c r="P15" s="22" t="n">
        <f aca="false" ca="false" dt2D="false" dtr="false" t="normal">Q15-O15</f>
        <v>164236.13</v>
      </c>
      <c r="Q15" s="22" t="n">
        <v>843463.68</v>
      </c>
      <c r="R15" s="22" t="n">
        <f aca="false" ca="false" dt2D="false" dtr="false" t="normal">S15-Q15</f>
        <v>-185947.78000000003</v>
      </c>
      <c r="S15" s="22" t="n">
        <v>657515.9</v>
      </c>
      <c r="T15" s="22" t="n">
        <f aca="false" ca="false" dt2D="false" dtr="false" t="normal">U15-S15</f>
        <v>4406.39000000013</v>
      </c>
      <c r="U15" s="22" t="n">
        <v>661922.29</v>
      </c>
      <c r="V15" s="22" t="n">
        <f aca="false" ca="false" dt2D="false" dtr="false" t="normal">W15-U15</f>
        <v>4904.510000000009</v>
      </c>
      <c r="W15" s="22" t="n">
        <v>666826.8</v>
      </c>
      <c r="X15" s="22" t="n">
        <f aca="false" ca="false" dt2D="false" dtr="false" t="normal">Y15-W15</f>
        <v>-104699.32000000007</v>
      </c>
      <c r="Y15" s="22" t="n">
        <v>562127.48</v>
      </c>
      <c r="Z15" s="22" t="n">
        <f aca="false" ca="false" dt2D="false" dtr="false" t="normal">AA15-Y15</f>
        <v>-62.080000000074506</v>
      </c>
      <c r="AA15" s="22" t="n">
        <v>562065.4</v>
      </c>
      <c r="AB15" s="22" t="n">
        <f aca="false" ca="false" dt2D="false" dtr="false" t="normal">AA15-C15</f>
        <v>-33157.51000000001</v>
      </c>
      <c r="AD15" s="19" t="n"/>
      <c r="AE15" s="19" t="n"/>
      <c r="AF15" s="19" t="n">
        <v>452354.46</v>
      </c>
      <c r="AG15" s="19" t="n">
        <v>425006.47</v>
      </c>
      <c r="AH15" s="19" t="n">
        <v>410399.79</v>
      </c>
    </row>
    <row ht="29.25" outlineLevel="0" r="16">
      <c r="A16" s="23" t="s">
        <v>48</v>
      </c>
      <c r="B16" s="24" t="s">
        <v>49</v>
      </c>
      <c r="C16" s="25" t="n">
        <v>121142.84</v>
      </c>
      <c r="D16" s="25" t="n">
        <f aca="false" ca="false" dt2D="false" dtr="false" t="normal">SUM(D17:D18)</f>
        <v>0</v>
      </c>
      <c r="E16" s="25" t="n">
        <v>121142.84</v>
      </c>
      <c r="F16" s="25" t="n">
        <f aca="false" ca="false" dt2D="false" dtr="false" t="normal">SUM(F17:F18)</f>
        <v>211.94000000000233</v>
      </c>
      <c r="G16" s="25" t="n">
        <v>121354.78</v>
      </c>
      <c r="H16" s="25" t="n">
        <f aca="false" ca="false" dt2D="false" dtr="false" t="normal">SUM(H17:H18)</f>
        <v>-415</v>
      </c>
      <c r="I16" s="25" t="n">
        <v>120939.78</v>
      </c>
      <c r="J16" s="25" t="n">
        <f aca="false" ca="false" dt2D="false" dtr="false" t="normal">SUM(J17:J18)</f>
        <v>287.1499999999942</v>
      </c>
      <c r="K16" s="25" t="n">
        <v>121226.93</v>
      </c>
      <c r="L16" s="25" t="n">
        <f aca="false" ca="false" dt2D="false" dtr="false" t="normal">SUM(L17:L18)</f>
        <v>-17.75999999999476</v>
      </c>
      <c r="M16" s="25" t="n">
        <v>121209.17</v>
      </c>
      <c r="N16" s="25" t="n">
        <f aca="false" ca="false" dt2D="false" dtr="false" t="normal">SUM(N17:N18)</f>
        <v>-215</v>
      </c>
      <c r="O16" s="25" t="n">
        <v>120994.17</v>
      </c>
      <c r="P16" s="25" t="n">
        <f aca="false" ca="false" dt2D="false" dtr="false" t="normal">SUM(P17:P18)</f>
        <v>5275.0899999999965</v>
      </c>
      <c r="Q16" s="25" t="n">
        <v>126269.26</v>
      </c>
      <c r="R16" s="25" t="n">
        <f aca="false" ca="false" dt2D="false" dtr="false" t="normal">SUM(R17:R18)</f>
        <v>3977.1399999999994</v>
      </c>
      <c r="S16" s="25" t="n">
        <v>130246.4</v>
      </c>
      <c r="T16" s="25" t="n">
        <f aca="false" ca="false" dt2D="false" dtr="false" t="normal">SUM(T17:T18)</f>
        <v>1309.5299999999988</v>
      </c>
      <c r="U16" s="25" t="n">
        <v>131555.93</v>
      </c>
      <c r="V16" s="25" t="n">
        <f aca="false" ca="false" dt2D="false" dtr="false" t="normal">SUM(V17:V18)</f>
        <v>172.1300000000192</v>
      </c>
      <c r="W16" s="25" t="n">
        <v>131728.06</v>
      </c>
      <c r="X16" s="25" t="n">
        <f aca="false" ca="false" dt2D="false" dtr="false" t="normal">SUM(X17:X18)</f>
        <v>-707.8799999999965</v>
      </c>
      <c r="Y16" s="25" t="n">
        <v>131020.18</v>
      </c>
      <c r="Z16" s="25" t="n">
        <f aca="false" ca="false" dt2D="false" dtr="false" t="normal">SUM(Z17:Z18)</f>
        <v>-1352.8099999999977</v>
      </c>
      <c r="AA16" s="25" t="n">
        <v>129667.37</v>
      </c>
      <c r="AB16" s="18" t="n">
        <f aca="false" ca="false" dt2D="false" dtr="false" t="normal">AA16-C16</f>
        <v>8524.530000000028</v>
      </c>
      <c r="AD16" s="19" t="n">
        <f aca="false" ca="false" dt2D="false" dtr="false" t="normal">ROUND(C16/1000, 0)</f>
        <v>121</v>
      </c>
      <c r="AE16" s="19" t="n">
        <f aca="false" ca="false" dt2D="false" dtr="false" t="normal">ROUND(G16, 1)</f>
        <v>121354.8</v>
      </c>
      <c r="AF16" s="19" t="n">
        <v>116151.71</v>
      </c>
      <c r="AG16" s="19" t="n">
        <v>110431.59</v>
      </c>
      <c r="AH16" s="19" t="n">
        <v>110431.59</v>
      </c>
    </row>
    <row ht="30" outlineLevel="0" r="17">
      <c r="A17" s="26" t="s">
        <v>50</v>
      </c>
      <c r="B17" s="27" t="s">
        <v>51</v>
      </c>
      <c r="C17" s="28" t="n">
        <v>120642.84</v>
      </c>
      <c r="D17" s="22" t="n">
        <f aca="false" ca="false" dt2D="false" dtr="false" t="normal">E17-C17</f>
        <v>0</v>
      </c>
      <c r="E17" s="28" t="n">
        <v>120642.84</v>
      </c>
      <c r="F17" s="22" t="n">
        <f aca="false" ca="false" dt2D="false" dtr="false" t="normal">G17-E17</f>
        <v>211.94000000000233</v>
      </c>
      <c r="G17" s="28" t="n">
        <v>120854.78</v>
      </c>
      <c r="H17" s="22" t="n">
        <f aca="false" ca="false" dt2D="false" dtr="false" t="normal">I17-G17</f>
        <v>-415</v>
      </c>
      <c r="I17" s="28" t="n">
        <v>120439.78</v>
      </c>
      <c r="J17" s="22" t="n">
        <f aca="false" ca="false" dt2D="false" dtr="false" t="normal">K17-I17</f>
        <v>287.1499999999942</v>
      </c>
      <c r="K17" s="28" t="n">
        <v>120726.93</v>
      </c>
      <c r="L17" s="22" t="n">
        <f aca="false" ca="false" dt2D="false" dtr="false" t="normal">M17-K17</f>
        <v>-17.75999999999476</v>
      </c>
      <c r="M17" s="28" t="n">
        <v>120709.17</v>
      </c>
      <c r="N17" s="22" t="n">
        <f aca="false" ca="false" dt2D="false" dtr="false" t="normal">O17-M17</f>
        <v>-215</v>
      </c>
      <c r="O17" s="22" t="n">
        <v>120494.17</v>
      </c>
      <c r="P17" s="22" t="n">
        <f aca="false" ca="false" dt2D="false" dtr="false" t="normal">Q17-O17</f>
        <v>5275.0899999999965</v>
      </c>
      <c r="Q17" s="22" t="n">
        <v>125769.26</v>
      </c>
      <c r="R17" s="22" t="n">
        <f aca="false" ca="false" dt2D="false" dtr="false" t="normal">S17-Q17</f>
        <v>3977.1399999999994</v>
      </c>
      <c r="S17" s="22" t="n">
        <v>129746.4</v>
      </c>
      <c r="T17" s="22" t="n">
        <f aca="false" ca="false" dt2D="false" dtr="false" t="normal">U17-S17</f>
        <v>1309.5299999999988</v>
      </c>
      <c r="U17" s="28" t="n">
        <v>131055.93</v>
      </c>
      <c r="V17" s="22" t="n">
        <f aca="false" ca="false" dt2D="false" dtr="false" t="normal">W17-U17</f>
        <v>172.1300000000192</v>
      </c>
      <c r="W17" s="28" t="n">
        <v>131228.06</v>
      </c>
      <c r="X17" s="22" t="n">
        <f aca="false" ca="false" dt2D="false" dtr="false" t="normal">Y17-W17</f>
        <v>-692.8399999999965</v>
      </c>
      <c r="Y17" s="28" t="n">
        <v>130535.22</v>
      </c>
      <c r="Z17" s="22" t="n">
        <f aca="false" ca="false" dt2D="false" dtr="false" t="normal">AA17-Y17</f>
        <v>-1352.8099999999977</v>
      </c>
      <c r="AA17" s="28" t="n">
        <v>129182.41</v>
      </c>
      <c r="AB17" s="22" t="n">
        <f aca="false" ca="false" dt2D="false" dtr="false" t="normal">AA17-C17</f>
        <v>8539.570000000022</v>
      </c>
      <c r="AD17" s="19" t="n"/>
      <c r="AE17" s="19" t="n"/>
      <c r="AF17" s="19" t="n">
        <v>115651.71</v>
      </c>
      <c r="AG17" s="19" t="n">
        <v>109931.59</v>
      </c>
      <c r="AH17" s="19" t="n">
        <v>109931.59</v>
      </c>
    </row>
    <row ht="30" outlineLevel="0" r="18">
      <c r="A18" s="20" t="s">
        <v>52</v>
      </c>
      <c r="B18" s="29" t="s">
        <v>53</v>
      </c>
      <c r="C18" s="22" t="n">
        <v>500</v>
      </c>
      <c r="D18" s="22" t="n">
        <f aca="false" ca="false" dt2D="false" dtr="false" t="normal">E18-C18</f>
        <v>0</v>
      </c>
      <c r="E18" s="22" t="n">
        <v>500</v>
      </c>
      <c r="F18" s="22" t="n">
        <f aca="false" ca="false" dt2D="false" dtr="false" t="normal">G18-E18</f>
        <v>0</v>
      </c>
      <c r="G18" s="22" t="n">
        <v>500</v>
      </c>
      <c r="H18" s="22" t="n">
        <f aca="false" ca="false" dt2D="false" dtr="false" t="normal">I18-G18</f>
        <v>0</v>
      </c>
      <c r="I18" s="22" t="n">
        <v>500</v>
      </c>
      <c r="J18" s="22" t="n">
        <f aca="false" ca="false" dt2D="false" dtr="false" t="normal">K18-I18</f>
        <v>0</v>
      </c>
      <c r="K18" s="22" t="n">
        <v>500</v>
      </c>
      <c r="L18" s="22" t="n">
        <f aca="false" ca="false" dt2D="false" dtr="false" t="normal">M18-K18</f>
        <v>0</v>
      </c>
      <c r="M18" s="22" t="n">
        <v>500</v>
      </c>
      <c r="N18" s="22" t="n">
        <f aca="false" ca="false" dt2D="false" dtr="false" t="normal">O18-M18</f>
        <v>0</v>
      </c>
      <c r="O18" s="22" t="n">
        <v>500</v>
      </c>
      <c r="P18" s="22" t="n">
        <f aca="false" ca="false" dt2D="false" dtr="false" t="normal">Q18-O18</f>
        <v>0</v>
      </c>
      <c r="Q18" s="22" t="n">
        <v>500</v>
      </c>
      <c r="R18" s="22" t="n">
        <f aca="false" ca="false" dt2D="false" dtr="false" t="normal">S18-Q18</f>
        <v>0</v>
      </c>
      <c r="S18" s="22" t="n">
        <v>500</v>
      </c>
      <c r="T18" s="22" t="n">
        <f aca="false" ca="false" dt2D="false" dtr="false" t="normal">U18-S18</f>
        <v>0</v>
      </c>
      <c r="U18" s="22" t="n">
        <v>500</v>
      </c>
      <c r="V18" s="22" t="n">
        <f aca="false" ca="false" dt2D="false" dtr="false" t="normal">W18-U18</f>
        <v>0</v>
      </c>
      <c r="W18" s="22" t="n">
        <v>500</v>
      </c>
      <c r="X18" s="22" t="n">
        <f aca="false" ca="false" dt2D="false" dtr="false" t="normal">Y18-W18</f>
        <v>-15.04000000000002</v>
      </c>
      <c r="Y18" s="22" t="n">
        <v>484.96</v>
      </c>
      <c r="Z18" s="22" t="n">
        <f aca="false" ca="false" dt2D="false" dtr="false" t="normal">AA18-Y18</f>
        <v>0</v>
      </c>
      <c r="AA18" s="22" t="n">
        <v>484.96</v>
      </c>
      <c r="AB18" s="22" t="n">
        <f aca="false" ca="false" dt2D="false" dtr="false" t="normal">AA18-C18</f>
        <v>-15.04000000000002</v>
      </c>
      <c r="AD18" s="19" t="n"/>
      <c r="AE18" s="19" t="n"/>
      <c r="AF18" s="19" t="n">
        <v>500</v>
      </c>
      <c r="AG18" s="19" t="n">
        <v>500</v>
      </c>
      <c r="AH18" s="19" t="n">
        <v>500</v>
      </c>
    </row>
    <row outlineLevel="0" r="19">
      <c r="A19" s="16" t="s">
        <v>54</v>
      </c>
      <c r="B19" s="17" t="s">
        <v>55</v>
      </c>
      <c r="C19" s="18" t="n">
        <v>1432205.09</v>
      </c>
      <c r="D19" s="18" t="n">
        <f aca="false" ca="false" dt2D="false" dtr="false" t="normal">SUM(D20:D23)</f>
        <v>8267.729999999981</v>
      </c>
      <c r="E19" s="18" t="n">
        <v>1440472.82</v>
      </c>
      <c r="F19" s="18" t="n">
        <f aca="false" ca="false" dt2D="false" dtr="false" t="normal">SUM(F20:F23)</f>
        <v>-1318.249999999818</v>
      </c>
      <c r="G19" s="18" t="n">
        <v>1439154.57</v>
      </c>
      <c r="H19" s="18" t="n">
        <f aca="false" ca="false" dt2D="false" dtr="false" t="normal">SUM(H20:H23)</f>
        <v>-6381.040000000099</v>
      </c>
      <c r="I19" s="18" t="n">
        <v>1432773.53</v>
      </c>
      <c r="J19" s="18" t="n">
        <f aca="false" ca="false" dt2D="false" dtr="false" t="normal">SUM(J20:J23)</f>
        <v>2899.5300000000097</v>
      </c>
      <c r="K19" s="18" t="n">
        <v>1435673.06</v>
      </c>
      <c r="L19" s="18" t="n">
        <f aca="false" ca="false" dt2D="false" dtr="false" t="normal">SUM(L20:L23)</f>
        <v>2989.7900000001573</v>
      </c>
      <c r="M19" s="18" t="n">
        <v>1438662.85</v>
      </c>
      <c r="N19" s="18" t="n">
        <f aca="false" ca="false" dt2D="false" dtr="false" t="normal">SUM(N20:N23)</f>
        <v>858.9399999998313</v>
      </c>
      <c r="O19" s="18" t="n">
        <v>1439521.79</v>
      </c>
      <c r="P19" s="18" t="n">
        <f aca="false" ca="false" dt2D="false" dtr="false" t="normal">SUM(P20:P23)</f>
        <v>22616.079999999823</v>
      </c>
      <c r="Q19" s="18" t="n">
        <v>1462137.87</v>
      </c>
      <c r="R19" s="18" t="n">
        <f aca="false" ca="false" dt2D="false" dtr="false" t="normal">SUM(R20:R23)</f>
        <v>14148.720000000205</v>
      </c>
      <c r="S19" s="18" t="n">
        <v>1476286.59</v>
      </c>
      <c r="T19" s="18" t="n">
        <f aca="false" ca="false" dt2D="false" dtr="false" t="normal">SUM(T20:T23)</f>
        <v>8301.98</v>
      </c>
      <c r="U19" s="18" t="n">
        <v>1484588.57</v>
      </c>
      <c r="V19" s="18" t="n">
        <f aca="false" ca="false" dt2D="false" dtr="false" t="normal">SUM(V20:V23)</f>
        <v>815.7699999999895</v>
      </c>
      <c r="W19" s="18" t="n">
        <v>1485404.34</v>
      </c>
      <c r="X19" s="18" t="n">
        <f aca="false" ca="false" dt2D="false" dtr="false" t="normal">SUM(X20:X23)</f>
        <v>-9629.309999999787</v>
      </c>
      <c r="Y19" s="18" t="n">
        <v>1475775.03</v>
      </c>
      <c r="Z19" s="18" t="n">
        <f aca="false" ca="false" dt2D="false" dtr="false" t="normal">SUM(Z20:Z23)</f>
        <v>-7912.470000000143</v>
      </c>
      <c r="AA19" s="18" t="n">
        <v>1467862.56</v>
      </c>
      <c r="AB19" s="18" t="n">
        <f aca="false" ca="false" dt2D="false" dtr="false" t="normal">AA19-C19</f>
        <v>35657.470000000205</v>
      </c>
      <c r="AD19" s="19" t="n">
        <f aca="false" ca="false" dt2D="false" dtr="false" t="normal">ROUND(C19/1000, 0)</f>
        <v>1432</v>
      </c>
      <c r="AE19" s="19" t="n">
        <f aca="false" ca="false" dt2D="false" dtr="false" t="normal">ROUND(G19, 1)</f>
        <v>1439154.6</v>
      </c>
      <c r="AF19" s="19" t="n">
        <v>1296892.67</v>
      </c>
      <c r="AG19" s="19" t="n">
        <v>1011932.87</v>
      </c>
      <c r="AH19" s="19" t="n">
        <v>588276.99</v>
      </c>
    </row>
    <row outlineLevel="0" r="20">
      <c r="A20" s="20" t="s">
        <v>56</v>
      </c>
      <c r="B20" s="21" t="s">
        <v>57</v>
      </c>
      <c r="C20" s="22" t="n">
        <v>3507.19</v>
      </c>
      <c r="D20" s="22" t="n">
        <f aca="false" ca="false" dt2D="false" dtr="false" t="normal">E20-C20</f>
        <v>2289.0000000000005</v>
      </c>
      <c r="E20" s="22" t="n">
        <v>5796.19</v>
      </c>
      <c r="F20" s="22" t="n">
        <f aca="false" ca="false" dt2D="false" dtr="false" t="normal">G20-E20</f>
        <v>0</v>
      </c>
      <c r="G20" s="22" t="n">
        <v>5796.19</v>
      </c>
      <c r="H20" s="22" t="n">
        <f aca="false" ca="false" dt2D="false" dtr="false" t="normal">I20-G20</f>
        <v>5000</v>
      </c>
      <c r="I20" s="22" t="n">
        <v>10796.19</v>
      </c>
      <c r="J20" s="22" t="n">
        <f aca="false" ca="false" dt2D="false" dtr="false" t="normal">K20-I20</f>
        <v>0</v>
      </c>
      <c r="K20" s="22" t="n">
        <v>10796.19</v>
      </c>
      <c r="L20" s="22" t="n">
        <f aca="false" ca="false" dt2D="false" dtr="false" t="normal">M20-K20</f>
        <v>0</v>
      </c>
      <c r="M20" s="22" t="n">
        <v>10796.19</v>
      </c>
      <c r="N20" s="22" t="n">
        <f aca="false" ca="false" dt2D="false" dtr="false" t="normal">O20-M20</f>
        <v>0</v>
      </c>
      <c r="O20" s="22" t="n">
        <v>10796.19</v>
      </c>
      <c r="P20" s="22" t="n">
        <f aca="false" ca="false" dt2D="false" dtr="false" t="normal">Q20-O20</f>
        <v>2375.2000000000007</v>
      </c>
      <c r="Q20" s="22" t="n">
        <v>13171.39</v>
      </c>
      <c r="R20" s="22" t="n">
        <f aca="false" ca="false" dt2D="false" dtr="false" t="normal">S20-Q20</f>
        <v>0</v>
      </c>
      <c r="S20" s="22" t="n">
        <v>13171.39</v>
      </c>
      <c r="T20" s="22" t="n">
        <f aca="false" ca="false" dt2D="false" dtr="false" t="normal">U20-S20</f>
        <v>0</v>
      </c>
      <c r="U20" s="22" t="n">
        <v>13171.39</v>
      </c>
      <c r="V20" s="22" t="n">
        <f aca="false" ca="false" dt2D="false" dtr="false" t="normal">W20-U20</f>
        <v>0</v>
      </c>
      <c r="W20" s="22" t="n">
        <v>13171.39</v>
      </c>
      <c r="X20" s="22" t="n">
        <f aca="false" ca="false" dt2D="false" dtr="false" t="normal">Y20-W20</f>
        <v>-2233.3300000000017</v>
      </c>
      <c r="Y20" s="22" t="n">
        <v>10938.06</v>
      </c>
      <c r="Z20" s="22" t="n">
        <f aca="false" ca="false" dt2D="false" dtr="false" t="normal">AA20-Y20</f>
        <v>0</v>
      </c>
      <c r="AA20" s="22" t="n">
        <v>10938.06</v>
      </c>
      <c r="AB20" s="22" t="n">
        <f aca="false" ca="false" dt2D="false" dtr="false" t="normal">AA20-C20</f>
        <v>7430.869999999999</v>
      </c>
      <c r="AD20" s="19" t="n"/>
      <c r="AE20" s="19" t="n"/>
      <c r="AF20" s="19" t="n">
        <v>3507.19</v>
      </c>
      <c r="AG20" s="19" t="n">
        <v>3507.19</v>
      </c>
      <c r="AH20" s="19" t="n">
        <v>3507.19</v>
      </c>
    </row>
    <row outlineLevel="0" r="21">
      <c r="A21" s="20" t="s">
        <v>58</v>
      </c>
      <c r="B21" s="21" t="s">
        <v>59</v>
      </c>
      <c r="C21" s="22" t="n">
        <v>21041.64</v>
      </c>
      <c r="D21" s="22" t="n">
        <f aca="false" ca="false" dt2D="false" dtr="false" t="normal">E21-C21</f>
        <v>0</v>
      </c>
      <c r="E21" s="22" t="n">
        <v>21041.64</v>
      </c>
      <c r="F21" s="22" t="n">
        <f aca="false" ca="false" dt2D="false" dtr="false" t="normal">G21-E21</f>
        <v>0</v>
      </c>
      <c r="G21" s="22" t="n">
        <v>21041.64</v>
      </c>
      <c r="H21" s="22" t="n">
        <f aca="false" ca="false" dt2D="false" dtr="false" t="normal">I21-G21</f>
        <v>0</v>
      </c>
      <c r="I21" s="22" t="n">
        <v>21041.64</v>
      </c>
      <c r="J21" s="22" t="n">
        <f aca="false" ca="false" dt2D="false" dtr="false" t="normal">K21-I21</f>
        <v>1076.2700000000004</v>
      </c>
      <c r="K21" s="22" t="n">
        <v>22117.91</v>
      </c>
      <c r="L21" s="22" t="n">
        <f aca="false" ca="false" dt2D="false" dtr="false" t="normal">M21-K21</f>
        <v>53.79999999999927</v>
      </c>
      <c r="M21" s="22" t="n">
        <v>22171.71</v>
      </c>
      <c r="N21" s="22" t="n">
        <f aca="false" ca="false" dt2D="false" dtr="false" t="normal">O21-M21</f>
        <v>125.36999999999898</v>
      </c>
      <c r="O21" s="22" t="n">
        <v>22297.08</v>
      </c>
      <c r="P21" s="22" t="n">
        <f aca="false" ca="false" dt2D="false" dtr="false" t="normal">Q21-O21</f>
        <v>779.2000000000007</v>
      </c>
      <c r="Q21" s="22" t="n">
        <v>23076.28</v>
      </c>
      <c r="R21" s="22" t="n">
        <f aca="false" ca="false" dt2D="false" dtr="false" t="normal">S21-Q21</f>
        <v>0</v>
      </c>
      <c r="S21" s="22" t="n">
        <v>23076.28</v>
      </c>
      <c r="T21" s="22" t="n">
        <f aca="false" ca="false" dt2D="false" dtr="false" t="normal">U21-S21</f>
        <v>2238.4799999999996</v>
      </c>
      <c r="U21" s="22" t="n">
        <v>25314.76</v>
      </c>
      <c r="V21" s="22" t="n">
        <f aca="false" ca="false" dt2D="false" dtr="false" t="normal">W21-U21</f>
        <v>1161.0299999999988</v>
      </c>
      <c r="W21" s="22" t="n">
        <v>26475.79</v>
      </c>
      <c r="X21" s="22" t="n">
        <f aca="false" ca="false" dt2D="false" dtr="false" t="normal">Y21-W21</f>
        <v>0</v>
      </c>
      <c r="Y21" s="22" t="n">
        <v>26475.79</v>
      </c>
      <c r="Z21" s="22" t="n">
        <f aca="false" ca="false" dt2D="false" dtr="false" t="normal">AA21-Y21</f>
        <v>-674.130000000001</v>
      </c>
      <c r="AA21" s="22" t="n">
        <v>25801.66</v>
      </c>
      <c r="AB21" s="22" t="n">
        <f aca="false" ca="false" dt2D="false" dtr="false" t="normal">AA21-C21</f>
        <v>4760.019999999997</v>
      </c>
      <c r="AD21" s="19" t="n"/>
      <c r="AE21" s="19" t="n"/>
      <c r="AF21" s="19" t="n">
        <v>21041.64</v>
      </c>
      <c r="AG21" s="19" t="n">
        <v>20076.18</v>
      </c>
      <c r="AH21" s="19" t="n">
        <v>20076.18</v>
      </c>
    </row>
    <row outlineLevel="0" r="22">
      <c r="A22" s="20" t="s">
        <v>60</v>
      </c>
      <c r="B22" s="21" t="s">
        <v>61</v>
      </c>
      <c r="C22" s="22" t="n">
        <v>1366869.36</v>
      </c>
      <c r="D22" s="22" t="n">
        <f aca="false" ca="false" dt2D="false" dtr="false" t="normal">E22-C22</f>
        <v>5978.729999999981</v>
      </c>
      <c r="E22" s="22" t="n">
        <v>1372848.09</v>
      </c>
      <c r="F22" s="22" t="n">
        <f aca="false" ca="false" dt2D="false" dtr="false" t="normal">G22-E22</f>
        <v>2869.690000000177</v>
      </c>
      <c r="G22" s="22" t="n">
        <v>1375717.78</v>
      </c>
      <c r="H22" s="22" t="n">
        <f aca="false" ca="false" dt2D="false" dtr="false" t="normal">I22-G22</f>
        <v>-3028.350000000093</v>
      </c>
      <c r="I22" s="22" t="n">
        <v>1372689.43</v>
      </c>
      <c r="J22" s="22" t="n">
        <f aca="false" ca="false" dt2D="false" dtr="false" t="normal">K22-I22</f>
        <v>1823.2600000000093</v>
      </c>
      <c r="K22" s="22" t="n">
        <v>1374512.69</v>
      </c>
      <c r="L22" s="22" t="n">
        <f aca="false" ca="false" dt2D="false" dtr="false" t="normal">M22-K22</f>
        <v>2578.1700000001583</v>
      </c>
      <c r="M22" s="22" t="n">
        <v>1377090.86</v>
      </c>
      <c r="N22" s="22" t="n">
        <f aca="false" ca="false" dt2D="false" dtr="false" t="normal">O22-M22</f>
        <v>733.5699999998324</v>
      </c>
      <c r="O22" s="22" t="n">
        <v>1377824.43</v>
      </c>
      <c r="P22" s="22" t="n">
        <f aca="false" ca="false" dt2D="false" dtr="false" t="normal">Q22-O22</f>
        <v>16889.309999999823</v>
      </c>
      <c r="Q22" s="22" t="n">
        <v>1394713.74</v>
      </c>
      <c r="R22" s="22" t="n">
        <f aca="false" ca="false" dt2D="false" dtr="false" t="normal">S22-Q22</f>
        <v>8148.720000000205</v>
      </c>
      <c r="S22" s="22" t="n">
        <v>1402862.46</v>
      </c>
      <c r="T22" s="22" t="n">
        <f aca="false" ca="false" dt2D="false" dtr="false" t="normal">U22-S22</f>
        <v>5833.5</v>
      </c>
      <c r="U22" s="22" t="n">
        <v>1408695.96</v>
      </c>
      <c r="V22" s="22" t="n">
        <f aca="false" ca="false" dt2D="false" dtr="false" t="normal">W22-U22</f>
        <v>-345.2600000000093</v>
      </c>
      <c r="W22" s="22" t="n">
        <v>1408350.7</v>
      </c>
      <c r="X22" s="22" t="n">
        <f aca="false" ca="false" dt2D="false" dtr="false" t="normal">Y22-W22</f>
        <v>-3887.019999999786</v>
      </c>
      <c r="Y22" s="22" t="n">
        <v>1404463.68</v>
      </c>
      <c r="Z22" s="22" t="n">
        <f aca="false" ca="false" dt2D="false" dtr="false" t="normal">AA22-Y22</f>
        <v>-7119.90000000014</v>
      </c>
      <c r="AA22" s="22" t="n">
        <v>1397343.78</v>
      </c>
      <c r="AB22" s="22" t="n">
        <f aca="false" ca="false" dt2D="false" dtr="false" t="normal">AA22-C22</f>
        <v>30474.42000000016</v>
      </c>
      <c r="AD22" s="19" t="n"/>
      <c r="AE22" s="22" t="n"/>
      <c r="AF22" s="19" t="n">
        <v>1250108.78</v>
      </c>
      <c r="AG22" s="19" t="n">
        <v>972321.7</v>
      </c>
      <c r="AH22" s="19" t="n">
        <v>548665.82</v>
      </c>
    </row>
    <row outlineLevel="0" r="23">
      <c r="A23" s="20" t="s">
        <v>62</v>
      </c>
      <c r="B23" s="21" t="s">
        <v>63</v>
      </c>
      <c r="C23" s="22" t="n">
        <v>40786.9</v>
      </c>
      <c r="D23" s="22" t="n">
        <f aca="false" ca="false" dt2D="false" dtr="false" t="normal">E23-C23</f>
        <v>0</v>
      </c>
      <c r="E23" s="22" t="n">
        <v>40786.9</v>
      </c>
      <c r="F23" s="22" t="n">
        <f aca="false" ca="false" dt2D="false" dtr="false" t="normal">G23-E23</f>
        <v>-4187.939999999995</v>
      </c>
      <c r="G23" s="22" t="n">
        <v>36598.96</v>
      </c>
      <c r="H23" s="22" t="n">
        <f aca="false" ca="false" dt2D="false" dtr="false" t="normal">I23-G23</f>
        <v>-8352.690000000006</v>
      </c>
      <c r="I23" s="22" t="n">
        <v>28246.27</v>
      </c>
      <c r="J23" s="22" t="n">
        <f aca="false" ca="false" dt2D="false" dtr="false" t="normal">K23-I23</f>
        <v>0</v>
      </c>
      <c r="K23" s="22" t="n">
        <v>28246.27</v>
      </c>
      <c r="L23" s="22" t="n">
        <f aca="false" ca="false" dt2D="false" dtr="false" t="normal">M23-K23</f>
        <v>357.8199999999997</v>
      </c>
      <c r="M23" s="22" t="n">
        <v>28604.09</v>
      </c>
      <c r="N23" s="22" t="n">
        <f aca="false" ca="false" dt2D="false" dtr="false" t="normal">O23-M23</f>
        <v>0</v>
      </c>
      <c r="O23" s="22" t="n">
        <v>28604.09</v>
      </c>
      <c r="P23" s="22" t="n">
        <f aca="false" ca="false" dt2D="false" dtr="false" t="normal">Q23-O23</f>
        <v>2572.369999999999</v>
      </c>
      <c r="Q23" s="22" t="n">
        <v>31176.46</v>
      </c>
      <c r="R23" s="22" t="n">
        <f aca="false" ca="false" dt2D="false" dtr="false" t="normal">S23-Q23</f>
        <v>6000</v>
      </c>
      <c r="S23" s="22" t="n">
        <v>37176.46</v>
      </c>
      <c r="T23" s="22" t="n">
        <f aca="false" ca="false" dt2D="false" dtr="false" t="normal">U23-S23</f>
        <v>230</v>
      </c>
      <c r="U23" s="22" t="n">
        <v>37406.46</v>
      </c>
      <c r="V23" s="22" t="n">
        <f aca="false" ca="false" dt2D="false" dtr="false" t="normal">W23-U23</f>
        <v>0</v>
      </c>
      <c r="W23" s="22" t="n">
        <v>37406.46</v>
      </c>
      <c r="X23" s="22" t="n">
        <f aca="false" ca="false" dt2D="false" dtr="false" t="normal">Y23-W23</f>
        <v>-3508.959999999999</v>
      </c>
      <c r="Y23" s="22" t="n">
        <v>33897.5</v>
      </c>
      <c r="Z23" s="22" t="n">
        <f aca="false" ca="false" dt2D="false" dtr="false" t="normal">AA23-Y23</f>
        <v>-118.44000000000233</v>
      </c>
      <c r="AA23" s="22" t="n">
        <v>33779.06</v>
      </c>
      <c r="AB23" s="22" t="n">
        <f aca="false" ca="false" dt2D="false" dtr="false" t="normal">AA23-C23</f>
        <v>-7007.840000000004</v>
      </c>
      <c r="AD23" s="19" t="n"/>
      <c r="AE23" s="19" t="n"/>
      <c r="AF23" s="19" t="n">
        <v>22235.06</v>
      </c>
      <c r="AG23" s="19" t="n">
        <v>16027.8</v>
      </c>
      <c r="AH23" s="19" t="n">
        <v>16027.8</v>
      </c>
    </row>
    <row outlineLevel="0" r="24">
      <c r="A24" s="23" t="s">
        <v>64</v>
      </c>
      <c r="B24" s="24" t="s">
        <v>65</v>
      </c>
      <c r="C24" s="25" t="n">
        <v>1274939.39</v>
      </c>
      <c r="D24" s="25" t="n">
        <f aca="false" ca="false" dt2D="false" dtr="false" t="normal">SUM(D25:D28)</f>
        <v>54916.66999999996</v>
      </c>
      <c r="E24" s="25" t="n">
        <v>1329856.06</v>
      </c>
      <c r="F24" s="25" t="n">
        <f aca="false" ca="false" dt2D="false" dtr="false" t="normal">SUM(F25:F28)</f>
        <v>7537.980000000061</v>
      </c>
      <c r="G24" s="25" t="n">
        <v>1337394.04</v>
      </c>
      <c r="H24" s="25" t="n">
        <f aca="false" ca="false" dt2D="false" dtr="false" t="normal">SUM(H25:H28)</f>
        <v>66563.71999999984</v>
      </c>
      <c r="I24" s="25" t="n">
        <v>1403957.76</v>
      </c>
      <c r="J24" s="25" t="n">
        <f aca="false" ca="false" dt2D="false" dtr="false" t="normal">SUM(J25:J28)</f>
        <v>-87644.5</v>
      </c>
      <c r="K24" s="25" t="n">
        <v>1316313.26</v>
      </c>
      <c r="L24" s="25" t="n">
        <f aca="false" ca="false" dt2D="false" dtr="false" t="normal">SUM(L25:L28)</f>
        <v>-50941.14999999989</v>
      </c>
      <c r="M24" s="25" t="n">
        <v>1265372.11</v>
      </c>
      <c r="N24" s="25" t="n">
        <f aca="false" ca="false" dt2D="false" dtr="false" t="normal">SUM(N25:N28)</f>
        <v>90.63999999995576</v>
      </c>
      <c r="O24" s="25" t="n">
        <v>1265462.75</v>
      </c>
      <c r="P24" s="25" t="n">
        <f aca="false" ca="false" dt2D="false" dtr="false" t="normal">SUM(P25:P28)</f>
        <v>77953.95000000001</v>
      </c>
      <c r="Q24" s="25" t="n">
        <v>1343416.7</v>
      </c>
      <c r="R24" s="25" t="n">
        <f aca="false" ca="false" dt2D="false" dtr="false" t="normal">SUM(R25:R28)</f>
        <v>13406.469999999972</v>
      </c>
      <c r="S24" s="25" t="n">
        <v>1356823.17</v>
      </c>
      <c r="T24" s="25" t="n">
        <f aca="false" ca="false" dt2D="false" dtr="false" t="normal">SUM(T25:T28)</f>
        <v>25483.68000000003</v>
      </c>
      <c r="U24" s="25" t="n">
        <v>1382306.85</v>
      </c>
      <c r="V24" s="25" t="n">
        <f aca="false" ca="false" dt2D="false" dtr="false" t="normal">SUM(V25:V28)</f>
        <v>-5500.529999999941</v>
      </c>
      <c r="W24" s="25" t="n">
        <v>1376806.32</v>
      </c>
      <c r="X24" s="25" t="n">
        <f aca="false" ca="false" dt2D="false" dtr="false" t="normal">SUM(X25:X28)</f>
        <v>3424.5400000000955</v>
      </c>
      <c r="Y24" s="25" t="n">
        <v>1380230.86</v>
      </c>
      <c r="Z24" s="25" t="n">
        <f aca="false" ca="false" dt2D="false" dtr="false" t="normal">SUM(Z25:Z28)</f>
        <v>-60521.499999999956</v>
      </c>
      <c r="AA24" s="25" t="n">
        <v>1319709.36</v>
      </c>
      <c r="AB24" s="18" t="n">
        <f aca="false" ca="false" dt2D="false" dtr="false" t="normal">AA24-C24</f>
        <v>44769.96999999997</v>
      </c>
      <c r="AD24" s="19" t="n">
        <f aca="false" ca="false" dt2D="false" dtr="false" t="normal">ROUND(C24/1000, 0)</f>
        <v>1275</v>
      </c>
      <c r="AE24" s="19" t="n">
        <f aca="false" ca="false" dt2D="false" dtr="false" t="normal">ROUND(G24, 1)</f>
        <v>1337394</v>
      </c>
      <c r="AF24" s="19" t="n">
        <v>711014.01</v>
      </c>
      <c r="AG24" s="19" t="n">
        <v>442814.22</v>
      </c>
      <c r="AH24" s="19" t="n">
        <v>442814.21</v>
      </c>
    </row>
    <row outlineLevel="0" r="25">
      <c r="A25" s="20" t="s">
        <v>66</v>
      </c>
      <c r="B25" s="21" t="s">
        <v>67</v>
      </c>
      <c r="C25" s="22" t="n">
        <v>8737.6</v>
      </c>
      <c r="D25" s="22" t="n">
        <f aca="false" ca="false" dt2D="false" dtr="false" t="normal">E25-C25</f>
        <v>6825.6</v>
      </c>
      <c r="E25" s="22" t="n">
        <v>15563.2</v>
      </c>
      <c r="F25" s="22" t="n">
        <f aca="false" ca="false" dt2D="false" dtr="false" t="normal">G25-E25</f>
        <v>0</v>
      </c>
      <c r="G25" s="22" t="n">
        <v>15563.2</v>
      </c>
      <c r="H25" s="22" t="n">
        <f aca="false" ca="false" dt2D="false" dtr="false" t="normal">I25-G25</f>
        <v>11411.8</v>
      </c>
      <c r="I25" s="22" t="n">
        <v>26975</v>
      </c>
      <c r="J25" s="22" t="n">
        <f aca="false" ca="false" dt2D="false" dtr="false" t="normal">K25-I25</f>
        <v>6631.040000000001</v>
      </c>
      <c r="K25" s="22" t="n">
        <v>33606.04</v>
      </c>
      <c r="L25" s="22" t="n">
        <f aca="false" ca="false" dt2D="false" dtr="false" t="normal">M25-K25</f>
        <v>0</v>
      </c>
      <c r="M25" s="22" t="n">
        <v>33606.04</v>
      </c>
      <c r="N25" s="22" t="n">
        <f aca="false" ca="false" dt2D="false" dtr="false" t="normal">O25-M25</f>
        <v>0</v>
      </c>
      <c r="O25" s="22" t="n">
        <v>33606.04</v>
      </c>
      <c r="P25" s="22" t="n">
        <f aca="false" ca="false" dt2D="false" dtr="false" t="normal">Q25-O25</f>
        <v>68959.23999999999</v>
      </c>
      <c r="Q25" s="22" t="n">
        <v>102565.28</v>
      </c>
      <c r="R25" s="22" t="n">
        <f aca="false" ca="false" dt2D="false" dtr="false" t="normal">S25-Q25</f>
        <v>0</v>
      </c>
      <c r="S25" s="22" t="n">
        <v>102565.28</v>
      </c>
      <c r="T25" s="22" t="n">
        <f aca="false" ca="false" dt2D="false" dtr="false" t="normal">U25-S25</f>
        <v>2527.529999999999</v>
      </c>
      <c r="U25" s="22" t="n">
        <v>105092.81</v>
      </c>
      <c r="V25" s="22" t="n">
        <f aca="false" ca="false" dt2D="false" dtr="false" t="normal">W25-U25</f>
        <v>-126.86000000000058</v>
      </c>
      <c r="W25" s="22" t="n">
        <v>104965.95</v>
      </c>
      <c r="X25" s="22" t="n">
        <f aca="false" ca="false" dt2D="false" dtr="false" t="normal">Y25-W25</f>
        <v>4722.6600000000035</v>
      </c>
      <c r="Y25" s="22" t="n">
        <v>109688.61</v>
      </c>
      <c r="Z25" s="22" t="n">
        <f aca="false" ca="false" dt2D="false" dtr="false" t="normal">AA25-Y25</f>
        <v>1152.0300000000134</v>
      </c>
      <c r="AA25" s="22" t="n">
        <v>110840.64</v>
      </c>
      <c r="AB25" s="22" t="n">
        <f aca="false" ca="false" dt2D="false" dtr="false" t="normal">AA25-C25</f>
        <v>102103.04000000001</v>
      </c>
      <c r="AD25" s="19" t="n"/>
      <c r="AE25" s="19" t="n"/>
      <c r="AF25" s="19" t="n">
        <v>8737.6</v>
      </c>
      <c r="AG25" s="19" t="n">
        <v>7117.6</v>
      </c>
      <c r="AH25" s="19" t="n">
        <v>7117.6</v>
      </c>
    </row>
    <row outlineLevel="0" r="26">
      <c r="A26" s="20" t="s">
        <v>68</v>
      </c>
      <c r="B26" s="21" t="s">
        <v>69</v>
      </c>
      <c r="C26" s="22" t="n">
        <v>106664.27</v>
      </c>
      <c r="D26" s="22" t="n">
        <f aca="false" ca="false" dt2D="false" dtr="false" t="normal">E26-C26</f>
        <v>5.620000000009895</v>
      </c>
      <c r="E26" s="22" t="n">
        <v>106669.89</v>
      </c>
      <c r="F26" s="22" t="n">
        <f aca="false" ca="false" dt2D="false" dtr="false" t="normal">G26-E26</f>
        <v>0</v>
      </c>
      <c r="G26" s="22" t="n">
        <v>106669.89</v>
      </c>
      <c r="H26" s="22" t="n">
        <f aca="false" ca="false" dt2D="false" dtr="false" t="normal">I26-G26</f>
        <v>53579.55999999997</v>
      </c>
      <c r="I26" s="22" t="n">
        <v>160249.45</v>
      </c>
      <c r="J26" s="22" t="n">
        <f aca="false" ca="false" dt2D="false" dtr="false" t="normal">K26-I26</f>
        <v>-89654.77999999998</v>
      </c>
      <c r="K26" s="22" t="n">
        <v>70594.67</v>
      </c>
      <c r="L26" s="22" t="n">
        <f aca="false" ca="false" dt2D="false" dtr="false" t="normal">M26-K26</f>
        <v>0</v>
      </c>
      <c r="M26" s="22" t="n">
        <v>70594.67</v>
      </c>
      <c r="N26" s="22" t="n">
        <f aca="false" ca="false" dt2D="false" dtr="false" t="normal">O26-M26</f>
        <v>0</v>
      </c>
      <c r="O26" s="22" t="n">
        <v>70594.67</v>
      </c>
      <c r="P26" s="22" t="n">
        <f aca="false" ca="false" dt2D="false" dtr="false" t="normal">Q26-O26</f>
        <v>0</v>
      </c>
      <c r="Q26" s="22" t="n">
        <v>70594.67</v>
      </c>
      <c r="R26" s="22" t="n">
        <f aca="false" ca="false" dt2D="false" dtr="false" t="normal">S26-Q26</f>
        <v>0</v>
      </c>
      <c r="S26" s="22" t="n">
        <v>70594.67</v>
      </c>
      <c r="T26" s="22" t="n">
        <f aca="false" ca="false" dt2D="false" dtr="false" t="normal">U26-S26</f>
        <v>18.19000000000233</v>
      </c>
      <c r="U26" s="22" t="n">
        <v>70612.86</v>
      </c>
      <c r="V26" s="22" t="n">
        <f aca="false" ca="false" dt2D="false" dtr="false" t="normal">W26-U26</f>
        <v>0</v>
      </c>
      <c r="W26" s="22" t="n">
        <v>70612.86</v>
      </c>
      <c r="X26" s="22" t="n">
        <f aca="false" ca="false" dt2D="false" dtr="false" t="normal">Y26-W26</f>
        <v>0</v>
      </c>
      <c r="Y26" s="22" t="n">
        <v>70612.86</v>
      </c>
      <c r="Z26" s="22" t="n">
        <f aca="false" ca="false" dt2D="false" dtr="false" t="normal">AA26-Y26</f>
        <v>-53579.56</v>
      </c>
      <c r="AA26" s="22" t="n">
        <v>17033.3</v>
      </c>
      <c r="AB26" s="22" t="n">
        <f aca="false" ca="false" dt2D="false" dtr="false" t="normal">AA26-C26</f>
        <v>-89630.97</v>
      </c>
      <c r="AD26" s="19" t="n"/>
      <c r="AE26" s="19" t="n"/>
      <c r="AF26" s="19" t="n">
        <v>106664.27</v>
      </c>
      <c r="AG26" s="19" t="n">
        <v>58.04</v>
      </c>
      <c r="AH26" s="19" t="n">
        <v>58.04</v>
      </c>
    </row>
    <row outlineLevel="0" r="27">
      <c r="A27" s="20" t="s">
        <v>70</v>
      </c>
      <c r="B27" s="21" t="s">
        <v>71</v>
      </c>
      <c r="C27" s="22" t="n">
        <v>1099525.53</v>
      </c>
      <c r="D27" s="22" t="n">
        <f aca="false" ca="false" dt2D="false" dtr="false" t="normal">E27-C27</f>
        <v>47935.44999999995</v>
      </c>
      <c r="E27" s="22" t="n">
        <v>1147460.98</v>
      </c>
      <c r="F27" s="22" t="n">
        <f aca="false" ca="false" dt2D="false" dtr="false" t="normal">G27-E27</f>
        <v>4885.570000000065</v>
      </c>
      <c r="G27" s="22" t="n">
        <v>1152346.55</v>
      </c>
      <c r="H27" s="22" t="n">
        <f aca="false" ca="false" dt2D="false" dtr="false" t="normal">I27-G27</f>
        <v>1572.3599999998696</v>
      </c>
      <c r="I27" s="22" t="n">
        <v>1153918.91</v>
      </c>
      <c r="J27" s="22" t="n">
        <f aca="false" ca="false" dt2D="false" dtr="false" t="normal">K27-I27</f>
        <v>-4620.760000000009</v>
      </c>
      <c r="K27" s="22" t="n">
        <v>1149298.15</v>
      </c>
      <c r="L27" s="22" t="n">
        <f aca="false" ca="false" dt2D="false" dtr="false" t="normal">M27-K27</f>
        <v>-50647.62999999989</v>
      </c>
      <c r="M27" s="22" t="n">
        <v>1098650.52</v>
      </c>
      <c r="N27" s="22" t="n">
        <f aca="false" ca="false" dt2D="false" dtr="false" t="normal">O27-M27</f>
        <v>158.44999999995343</v>
      </c>
      <c r="O27" s="22" t="n">
        <v>1098808.97</v>
      </c>
      <c r="P27" s="22" t="n">
        <f aca="false" ca="false" dt2D="false" dtr="false" t="normal">Q27-O27</f>
        <v>6129.020000000019</v>
      </c>
      <c r="Q27" s="22" t="n">
        <v>1104937.99</v>
      </c>
      <c r="R27" s="22" t="n">
        <f aca="false" ca="false" dt2D="false" dtr="false" t="normal">S27-Q27</f>
        <v>13406.469999999972</v>
      </c>
      <c r="S27" s="22" t="n">
        <v>1118344.46</v>
      </c>
      <c r="T27" s="22" t="n">
        <f aca="false" ca="false" dt2D="false" dtr="false" t="normal">U27-S27</f>
        <v>22411.290000000037</v>
      </c>
      <c r="U27" s="22" t="n">
        <v>1140755.75</v>
      </c>
      <c r="V27" s="22" t="n">
        <f aca="false" ca="false" dt2D="false" dtr="false" t="normal">W27-U27</f>
        <v>-5230.699999999953</v>
      </c>
      <c r="W27" s="22" t="n">
        <v>1135525.05</v>
      </c>
      <c r="X27" s="22" t="n">
        <f aca="false" ca="false" dt2D="false" dtr="false" t="normal">Y27-W27</f>
        <v>-2171.149999999907</v>
      </c>
      <c r="Y27" s="22" t="n">
        <v>1133353.9</v>
      </c>
      <c r="Z27" s="22" t="n">
        <f aca="false" ca="false" dt2D="false" dtr="false" t="normal">AA27-Y27</f>
        <v>-8093.969999999972</v>
      </c>
      <c r="AA27" s="22" t="n">
        <v>1125259.93</v>
      </c>
      <c r="AB27" s="22" t="n">
        <f aca="false" ca="false" dt2D="false" dtr="false" t="normal">AA27-C27</f>
        <v>25734.40000000014</v>
      </c>
      <c r="AD27" s="19" t="n"/>
      <c r="AE27" s="19" t="n"/>
      <c r="AF27" s="19" t="n">
        <v>535681.15</v>
      </c>
      <c r="AG27" s="19" t="n">
        <v>376133.91</v>
      </c>
      <c r="AH27" s="19" t="n">
        <v>376133.9</v>
      </c>
    </row>
    <row outlineLevel="0" r="28">
      <c r="A28" s="20" t="s">
        <v>72</v>
      </c>
      <c r="B28" s="21" t="s">
        <v>73</v>
      </c>
      <c r="C28" s="22" t="n">
        <v>60011.99</v>
      </c>
      <c r="D28" s="22" t="n">
        <f aca="false" ca="false" dt2D="false" dtr="false" t="normal">E28-C28</f>
        <v>150</v>
      </c>
      <c r="E28" s="22" t="n">
        <v>60161.99</v>
      </c>
      <c r="F28" s="22" t="n">
        <f aca="false" ca="false" dt2D="false" dtr="false" t="normal">G28-E28</f>
        <v>2652.409999999996</v>
      </c>
      <c r="G28" s="22" t="n">
        <v>62814.4</v>
      </c>
      <c r="H28" s="22" t="n">
        <f aca="false" ca="false" dt2D="false" dtr="false" t="normal">I28-G28</f>
        <v>0</v>
      </c>
      <c r="I28" s="22" t="n">
        <v>62814.4</v>
      </c>
      <c r="J28" s="22" t="n">
        <f aca="false" ca="false" dt2D="false" dtr="false" t="normal">K28-I28</f>
        <v>0</v>
      </c>
      <c r="K28" s="22" t="n">
        <v>62814.4</v>
      </c>
      <c r="L28" s="22" t="n">
        <f aca="false" ca="false" dt2D="false" dtr="false" t="normal">M28-K28</f>
        <v>-293.5200000000041</v>
      </c>
      <c r="M28" s="22" t="n">
        <v>62520.88</v>
      </c>
      <c r="N28" s="22" t="n">
        <f aca="false" ca="false" dt2D="false" dtr="false" t="normal">O28-M28</f>
        <v>-67.80999999999767</v>
      </c>
      <c r="O28" s="22" t="n">
        <v>62453.07</v>
      </c>
      <c r="P28" s="22" t="n">
        <f aca="false" ca="false" dt2D="false" dtr="false" t="normal">Q28-O28</f>
        <v>2865.6900000000023</v>
      </c>
      <c r="Q28" s="22" t="n">
        <v>65318.76</v>
      </c>
      <c r="R28" s="22" t="n">
        <f aca="false" ca="false" dt2D="false" dtr="false" t="normal">S28-Q28</f>
        <v>0</v>
      </c>
      <c r="S28" s="22" t="n">
        <v>65318.76</v>
      </c>
      <c r="T28" s="22" t="n">
        <f aca="false" ca="false" dt2D="false" dtr="false" t="normal">U28-S28</f>
        <v>526.669999999991</v>
      </c>
      <c r="U28" s="22" t="n">
        <v>65845.43</v>
      </c>
      <c r="V28" s="22" t="n">
        <f aca="false" ca="false" dt2D="false" dtr="false" t="normal">W28-U28</f>
        <v>-142.9699999999866</v>
      </c>
      <c r="W28" s="22" t="n">
        <v>65702.46</v>
      </c>
      <c r="X28" s="22" t="n">
        <f aca="false" ca="false" dt2D="false" dtr="false" t="normal">Y28-W28</f>
        <v>873.0299999999988</v>
      </c>
      <c r="Y28" s="22" t="n">
        <v>66575.49</v>
      </c>
      <c r="Z28" s="22" t="n">
        <f aca="false" ca="false" dt2D="false" dtr="false" t="normal">AA28-Y28</f>
        <v>0</v>
      </c>
      <c r="AA28" s="22" t="n">
        <v>66575.49</v>
      </c>
      <c r="AB28" s="22" t="n">
        <f aca="false" ca="false" dt2D="false" dtr="false" t="normal">AA28-C28</f>
        <v>6563.5</v>
      </c>
      <c r="AD28" s="19" t="n"/>
      <c r="AE28" s="19" t="n"/>
      <c r="AF28" s="19" t="n">
        <v>59930.99</v>
      </c>
      <c r="AG28" s="19" t="n">
        <v>59504.67</v>
      </c>
      <c r="AH28" s="19" t="n">
        <v>59504.67</v>
      </c>
    </row>
    <row outlineLevel="0" r="29">
      <c r="A29" s="23" t="s">
        <v>74</v>
      </c>
      <c r="B29" s="24" t="s">
        <v>75</v>
      </c>
      <c r="C29" s="25" t="n"/>
      <c r="D29" s="25" t="n"/>
      <c r="E29" s="25" t="n"/>
      <c r="F29" s="25" t="n"/>
      <c r="G29" s="25" t="n"/>
      <c r="H29" s="25" t="n">
        <v>0</v>
      </c>
      <c r="I29" s="25" t="n">
        <v>0</v>
      </c>
      <c r="J29" s="25" t="n">
        <f aca="false" ca="false" dt2D="false" dtr="false" t="normal">K29-I29</f>
        <v>1.63</v>
      </c>
      <c r="K29" s="25" t="n">
        <v>1.63</v>
      </c>
      <c r="L29" s="25" t="n">
        <f aca="false" ca="false" dt2D="false" dtr="false" t="normal">M29-K29</f>
        <v>0</v>
      </c>
      <c r="M29" s="25" t="n">
        <v>1.63</v>
      </c>
      <c r="N29" s="25" t="n">
        <f aca="false" ca="false" dt2D="false" dtr="false" t="normal">O29-M29</f>
        <v>0</v>
      </c>
      <c r="O29" s="25" t="n">
        <v>1.63</v>
      </c>
      <c r="P29" s="25" t="n">
        <f aca="false" ca="false" dt2D="false" dtr="false" t="normal">Q29-O29</f>
        <v>0</v>
      </c>
      <c r="Q29" s="25" t="n">
        <v>1.63</v>
      </c>
      <c r="R29" s="25" t="n">
        <f aca="false" ca="false" dt2D="false" dtr="false" t="normal">S29-Q29</f>
        <v>0</v>
      </c>
      <c r="S29" s="25" t="n">
        <v>1.63</v>
      </c>
      <c r="T29" s="25" t="n">
        <f aca="false" ca="false" dt2D="false" dtr="false" t="normal">U29-S29</f>
        <v>1.77</v>
      </c>
      <c r="U29" s="25" t="n">
        <v>3.4</v>
      </c>
      <c r="V29" s="25" t="n">
        <f aca="false" ca="false" dt2D="false" dtr="false" t="normal">W29-U29</f>
        <v>3396.51</v>
      </c>
      <c r="W29" s="25" t="n">
        <v>3399.91</v>
      </c>
      <c r="X29" s="25" t="n">
        <f aca="false" ca="false" dt2D="false" dtr="false" t="normal">Y29-W29</f>
        <v>0</v>
      </c>
      <c r="Y29" s="25" t="n">
        <v>3399.91</v>
      </c>
      <c r="Z29" s="25" t="n">
        <f aca="false" ca="false" dt2D="false" dtr="false" t="normal">AA29-Y29</f>
        <v>0</v>
      </c>
      <c r="AA29" s="25" t="n">
        <v>3399.91</v>
      </c>
      <c r="AB29" s="18" t="n">
        <f aca="false" ca="false" dt2D="false" dtr="false" t="normal">AA29-C29</f>
        <v>3399.9100000000003</v>
      </c>
      <c r="AD29" s="19" t="n"/>
      <c r="AE29" s="19" t="n"/>
      <c r="AF29" s="19" t="n"/>
      <c r="AG29" s="19" t="n"/>
      <c r="AH29" s="19" t="n"/>
    </row>
    <row outlineLevel="0" r="30">
      <c r="A30" s="20" t="s">
        <v>76</v>
      </c>
      <c r="B30" s="21" t="s">
        <v>77</v>
      </c>
      <c r="C30" s="22" t="n"/>
      <c r="D30" s="22" t="n"/>
      <c r="E30" s="22" t="n"/>
      <c r="F30" s="22" t="n"/>
      <c r="G30" s="22" t="n"/>
      <c r="H30" s="22" t="n">
        <f aca="false" ca="false" dt2D="false" dtr="false" t="normal">I30-G30</f>
        <v>0</v>
      </c>
      <c r="I30" s="22" t="n">
        <v>0</v>
      </c>
      <c r="J30" s="22" t="n">
        <f aca="false" ca="false" dt2D="false" dtr="false" t="normal">K30-I30</f>
        <v>1.63</v>
      </c>
      <c r="K30" s="22" t="n">
        <v>1.63</v>
      </c>
      <c r="L30" s="22" t="n">
        <f aca="false" ca="false" dt2D="false" dtr="false" t="normal">M30-K30</f>
        <v>0</v>
      </c>
      <c r="M30" s="22" t="n">
        <v>1.63</v>
      </c>
      <c r="N30" s="22" t="n">
        <f aca="false" ca="false" dt2D="false" dtr="false" t="normal">O30-M30</f>
        <v>0</v>
      </c>
      <c r="O30" s="22" t="n">
        <v>1.63</v>
      </c>
      <c r="P30" s="22" t="n">
        <f aca="false" ca="false" dt2D="false" dtr="false" t="normal">Q30-O30</f>
        <v>0</v>
      </c>
      <c r="Q30" s="22" t="n">
        <v>1.63</v>
      </c>
      <c r="R30" s="22" t="n">
        <f aca="false" ca="false" dt2D="false" dtr="false" t="normal">S30-Q30</f>
        <v>0</v>
      </c>
      <c r="S30" s="22" t="n">
        <v>1.63</v>
      </c>
      <c r="T30" s="22" t="n">
        <f aca="false" ca="false" dt2D="false" dtr="false" t="normal">U30-S30</f>
        <v>1.77</v>
      </c>
      <c r="U30" s="22" t="n">
        <v>3.4</v>
      </c>
      <c r="V30" s="22" t="n">
        <f aca="false" ca="false" dt2D="false" dtr="false" t="normal">W30-U30</f>
        <v>3396.51</v>
      </c>
      <c r="W30" s="22" t="n">
        <v>3399.91</v>
      </c>
      <c r="X30" s="22" t="n">
        <f aca="false" ca="false" dt2D="false" dtr="false" t="normal">Y30-W30</f>
        <v>0</v>
      </c>
      <c r="Y30" s="22" t="n">
        <v>3399.91</v>
      </c>
      <c r="Z30" s="22" t="n">
        <f aca="false" ca="false" dt2D="false" dtr="false" t="normal">AA30-Y30</f>
        <v>0</v>
      </c>
      <c r="AA30" s="22" t="n">
        <v>3399.91</v>
      </c>
      <c r="AB30" s="22" t="n">
        <f aca="false" ca="false" dt2D="false" dtr="false" t="normal">AA30-C30</f>
        <v>3399.9100000000003</v>
      </c>
      <c r="AD30" s="19" t="n"/>
      <c r="AE30" s="19" t="n"/>
      <c r="AF30" s="19" t="n"/>
      <c r="AG30" s="19" t="n"/>
      <c r="AH30" s="19" t="n"/>
    </row>
    <row outlineLevel="0" r="31">
      <c r="A31" s="23" t="s">
        <v>78</v>
      </c>
      <c r="B31" s="24" t="s">
        <v>79</v>
      </c>
      <c r="C31" s="25" t="n">
        <v>7486278.24</v>
      </c>
      <c r="D31" s="25" t="n">
        <f aca="false" ca="false" dt2D="false" dtr="false" t="normal">SUM(D32:D37)</f>
        <v>137716.830000001</v>
      </c>
      <c r="E31" s="25" t="n">
        <v>7623995.07</v>
      </c>
      <c r="F31" s="25" t="n">
        <f aca="false" ca="false" dt2D="false" dtr="false" t="normal">SUM(F32:F37)</f>
        <v>550885.5299999998</v>
      </c>
      <c r="G31" s="25" t="n">
        <v>8174880.6</v>
      </c>
      <c r="H31" s="25" t="n">
        <f aca="false" ca="false" dt2D="false" dtr="false" t="normal">SUM(H32:H37)</f>
        <v>17217.849999999627</v>
      </c>
      <c r="I31" s="25" t="n">
        <v>8192098.45</v>
      </c>
      <c r="J31" s="25" t="n">
        <f aca="false" ca="false" dt2D="false" dtr="false" t="normal">SUM(J32:J37)</f>
        <v>39088.399999999805</v>
      </c>
      <c r="K31" s="25" t="n">
        <v>8231186.85</v>
      </c>
      <c r="L31" s="25" t="n">
        <f aca="false" ca="false" dt2D="false" dtr="false" t="normal">SUM(L32:L37)</f>
        <v>64429.60999999969</v>
      </c>
      <c r="M31" s="25" t="n">
        <v>8295616.46</v>
      </c>
      <c r="N31" s="25" t="n">
        <f aca="false" ca="false" dt2D="false" dtr="false" t="normal">SUM(N32:N37)</f>
        <v>418751.55999999965</v>
      </c>
      <c r="O31" s="25" t="n">
        <v>8714368.02</v>
      </c>
      <c r="P31" s="25" t="n">
        <f aca="false" ca="false" dt2D="false" dtr="false" t="normal">SUM(P32:P37)</f>
        <v>107808.15999999948</v>
      </c>
      <c r="Q31" s="25" t="n">
        <v>8822176.18</v>
      </c>
      <c r="R31" s="25" t="n">
        <f aca="false" ca="false" dt2D="false" dtr="false" t="normal">SUM(R32:R37)</f>
        <v>21114.420000000515</v>
      </c>
      <c r="S31" s="25" t="n">
        <v>8843290.6</v>
      </c>
      <c r="T31" s="25" t="n">
        <f aca="false" ca="false" dt2D="false" dtr="false" t="normal">SUM(T32:T37)</f>
        <v>97641.26000000033</v>
      </c>
      <c r="U31" s="25" t="n">
        <v>8940931.86</v>
      </c>
      <c r="V31" s="25" t="n">
        <f aca="false" ca="false" dt2D="false" dtr="false" t="normal">SUM(V32:V37)</f>
        <v>-39289.02000000002</v>
      </c>
      <c r="W31" s="25" t="n">
        <v>8901642.84</v>
      </c>
      <c r="X31" s="25" t="n">
        <f aca="false" ca="false" dt2D="false" dtr="false" t="normal">SUM(X32:X37)</f>
        <v>46882.47000000049</v>
      </c>
      <c r="Y31" s="25" t="n">
        <v>8948525.31</v>
      </c>
      <c r="Z31" s="25" t="n">
        <f aca="false" ca="false" dt2D="false" dtr="false" t="normal">SUM(Z32:Z37)</f>
        <v>215485.22999999873</v>
      </c>
      <c r="AA31" s="25" t="n">
        <v>9164010.54</v>
      </c>
      <c r="AB31" s="18" t="n">
        <f aca="false" ca="false" dt2D="false" dtr="false" t="normal">AA31-C31</f>
        <v>1677732.2999999989</v>
      </c>
      <c r="AD31" s="19" t="n">
        <f aca="false" ca="false" dt2D="false" dtr="false" t="normal">ROUND(C31/1000, 0)</f>
        <v>7486</v>
      </c>
      <c r="AE31" s="19" t="n">
        <f aca="false" ca="false" dt2D="false" dtr="false" t="normal">ROUND(G31, 1)</f>
        <v>8174880.6</v>
      </c>
      <c r="AF31" s="19" t="n">
        <v>7482744.73</v>
      </c>
      <c r="AG31" s="19" t="n">
        <v>5942914.07</v>
      </c>
      <c r="AH31" s="19" t="n">
        <v>6272784.74</v>
      </c>
    </row>
    <row outlineLevel="0" r="32">
      <c r="A32" s="20" t="s">
        <v>80</v>
      </c>
      <c r="B32" s="21" t="s">
        <v>81</v>
      </c>
      <c r="C32" s="22" t="n">
        <v>2402762.18</v>
      </c>
      <c r="D32" s="22" t="n">
        <f aca="false" ca="false" dt2D="false" dtr="false" t="normal">E32-C32</f>
        <v>-0.0400000000372529</v>
      </c>
      <c r="E32" s="22" t="n">
        <v>2402762.14</v>
      </c>
      <c r="F32" s="22" t="n">
        <f aca="false" ca="false" dt2D="false" dtr="false" t="normal">G32-E32</f>
        <v>51526.560000000056</v>
      </c>
      <c r="G32" s="22" t="n">
        <v>2454288.7</v>
      </c>
      <c r="H32" s="22" t="n">
        <f aca="false" ca="false" dt2D="false" dtr="false" t="normal">I32-G32</f>
        <v>19191.419999999925</v>
      </c>
      <c r="I32" s="22" t="n">
        <v>2473480.12</v>
      </c>
      <c r="J32" s="22" t="n">
        <f aca="false" ca="false" dt2D="false" dtr="false" t="normal">K32-I32</f>
        <v>43.9499999997206</v>
      </c>
      <c r="K32" s="22" t="n">
        <v>2473524.07</v>
      </c>
      <c r="L32" s="22" t="n">
        <f aca="false" ca="false" dt2D="false" dtr="false" t="normal">M32-K32</f>
        <v>27784</v>
      </c>
      <c r="M32" s="22" t="n">
        <v>2501308.07</v>
      </c>
      <c r="N32" s="22" t="n">
        <f aca="false" ca="false" dt2D="false" dtr="false" t="normal">O32-M32</f>
        <v>37132.60000000056</v>
      </c>
      <c r="O32" s="22" t="n">
        <v>2538440.67</v>
      </c>
      <c r="P32" s="22" t="n">
        <f aca="false" ca="false" dt2D="false" dtr="false" t="normal">Q32-O32</f>
        <v>44165.89999999991</v>
      </c>
      <c r="Q32" s="22" t="n">
        <v>2582606.57</v>
      </c>
      <c r="R32" s="22" t="n">
        <f aca="false" ca="false" dt2D="false" dtr="false" t="normal">S32-Q32</f>
        <v>19296.529999999795</v>
      </c>
      <c r="S32" s="22" t="n">
        <v>2601903.1</v>
      </c>
      <c r="T32" s="22" t="n">
        <f aca="false" ca="false" dt2D="false" dtr="false" t="normal">U32-S32</f>
        <v>45177.24000000022</v>
      </c>
      <c r="U32" s="22" t="n">
        <v>2647080.34</v>
      </c>
      <c r="V32" s="22" t="n">
        <f aca="false" ca="false" dt2D="false" dtr="false" t="normal">W32-U32</f>
        <v>-16334.389999999665</v>
      </c>
      <c r="W32" s="22" t="n">
        <v>2630745.95</v>
      </c>
      <c r="X32" s="22" t="n">
        <f aca="false" ca="false" dt2D="false" dtr="false" t="normal">Y32-W32</f>
        <v>16503.33000000054</v>
      </c>
      <c r="Y32" s="22" t="n">
        <v>2647249.28</v>
      </c>
      <c r="Z32" s="22" t="n">
        <f aca="false" ca="false" dt2D="false" dtr="false" t="normal">AA32-Y32</f>
        <v>41692.73999999929</v>
      </c>
      <c r="AA32" s="22" t="n">
        <v>2688942.02</v>
      </c>
      <c r="AB32" s="22" t="n">
        <f aca="false" ca="false" dt2D="false" dtr="false" t="normal">AA32-C32</f>
        <v>286179.8400000003</v>
      </c>
      <c r="AD32" s="19" t="n"/>
      <c r="AE32" s="19" t="n"/>
      <c r="AF32" s="19" t="n">
        <v>2402762.18</v>
      </c>
      <c r="AG32" s="19" t="n">
        <v>2559972.77</v>
      </c>
      <c r="AH32" s="19" t="n">
        <v>2293251.22</v>
      </c>
    </row>
    <row outlineLevel="0" r="33">
      <c r="A33" s="20" t="s">
        <v>82</v>
      </c>
      <c r="B33" s="21" t="s">
        <v>83</v>
      </c>
      <c r="C33" s="22" t="n">
        <v>4471179.59</v>
      </c>
      <c r="D33" s="22" t="n">
        <f aca="false" ca="false" dt2D="false" dtr="false" t="normal">E33-C33</f>
        <v>137136.87000000104</v>
      </c>
      <c r="E33" s="22" t="n">
        <v>4608316.46</v>
      </c>
      <c r="F33" s="22" t="n">
        <f aca="false" ca="false" dt2D="false" dtr="false" t="normal">G33-E33</f>
        <v>493982.58999999985</v>
      </c>
      <c r="G33" s="22" t="n">
        <v>5102299.05</v>
      </c>
      <c r="H33" s="22" t="n">
        <f aca="false" ca="false" dt2D="false" dtr="false" t="normal">I33-G33</f>
        <v>-5073.070000000298</v>
      </c>
      <c r="I33" s="22" t="n">
        <v>5097225.98</v>
      </c>
      <c r="J33" s="22" t="n">
        <f aca="false" ca="false" dt2D="false" dtr="false" t="normal">K33-I33</f>
        <v>17618.66000000015</v>
      </c>
      <c r="K33" s="22" t="n">
        <v>5114844.64</v>
      </c>
      <c r="L33" s="22" t="n">
        <f aca="false" ca="false" dt2D="false" dtr="false" t="normal">M33-K33</f>
        <v>32210.599999999627</v>
      </c>
      <c r="M33" s="22" t="n">
        <v>5147055.24</v>
      </c>
      <c r="N33" s="22" t="n">
        <f aca="false" ca="false" dt2D="false" dtr="false" t="normal">O33-M33</f>
        <v>373591.5399999991</v>
      </c>
      <c r="O33" s="22" t="n">
        <v>5520646.78</v>
      </c>
      <c r="P33" s="22" t="n">
        <f aca="false" ca="false" dt2D="false" dtr="false" t="normal">Q33-O33</f>
        <v>32454.429999999702</v>
      </c>
      <c r="Q33" s="22" t="n">
        <v>5553101.21</v>
      </c>
      <c r="R33" s="22" t="n">
        <f aca="false" ca="false" dt2D="false" dtr="false" t="normal">S33-Q33</f>
        <v>2211.140000000596</v>
      </c>
      <c r="S33" s="22" t="n">
        <v>5555312.35</v>
      </c>
      <c r="T33" s="22" t="n">
        <f aca="false" ca="false" dt2D="false" dtr="false" t="normal">U33-S33</f>
        <v>51470.16000000015</v>
      </c>
      <c r="U33" s="22" t="n">
        <v>5606782.51</v>
      </c>
      <c r="V33" s="22" t="n">
        <f aca="false" ca="false" dt2D="false" dtr="false" t="normal">W33-U33</f>
        <v>-24891.520000000484</v>
      </c>
      <c r="W33" s="22" t="n">
        <v>5581890.99</v>
      </c>
      <c r="X33" s="22" t="n">
        <f aca="false" ca="false" dt2D="false" dtr="false" t="normal">Y33-W33</f>
        <v>26709.540000000037</v>
      </c>
      <c r="Y33" s="22" t="n">
        <v>5608600.53</v>
      </c>
      <c r="Z33" s="22" t="n">
        <f aca="false" ca="false" dt2D="false" dtr="false" t="normal">AA33-Y33</f>
        <v>167692.52999999933</v>
      </c>
      <c r="AA33" s="22" t="n">
        <v>5776293.06</v>
      </c>
      <c r="AB33" s="22" t="n">
        <f aca="false" ca="false" dt2D="false" dtr="false" t="normal">AA33-C33</f>
        <v>1305113.4699999988</v>
      </c>
      <c r="AD33" s="19" t="n"/>
      <c r="AE33" s="19" t="n"/>
      <c r="AF33" s="19" t="n">
        <v>4520618.35</v>
      </c>
      <c r="AG33" s="19" t="n">
        <v>2844244.86</v>
      </c>
      <c r="AH33" s="19" t="n">
        <v>3440837.08</v>
      </c>
    </row>
    <row outlineLevel="0" r="34">
      <c r="A34" s="20" t="s">
        <v>84</v>
      </c>
      <c r="B34" s="21" t="s">
        <v>85</v>
      </c>
      <c r="C34" s="22" t="n">
        <v>515040.78</v>
      </c>
      <c r="D34" s="22" t="n">
        <f aca="false" ca="false" dt2D="false" dtr="false" t="normal">E34-C34</f>
        <v>580</v>
      </c>
      <c r="E34" s="22" t="n">
        <v>515620.78</v>
      </c>
      <c r="F34" s="22" t="n">
        <f aca="false" ca="false" dt2D="false" dtr="false" t="normal">G34-E34</f>
        <v>5376.379999999946</v>
      </c>
      <c r="G34" s="22" t="n">
        <v>520997.16</v>
      </c>
      <c r="H34" s="22" t="n">
        <f aca="false" ca="false" dt2D="false" dtr="false" t="normal">I34-G34</f>
        <v>2896</v>
      </c>
      <c r="I34" s="22" t="n">
        <v>523893.16</v>
      </c>
      <c r="J34" s="22" t="n">
        <f aca="false" ca="false" dt2D="false" dtr="false" t="normal">K34-I34</f>
        <v>8532.429999999935</v>
      </c>
      <c r="K34" s="22" t="n">
        <v>532425.59</v>
      </c>
      <c r="L34" s="22" t="n">
        <f aca="false" ca="false" dt2D="false" dtr="false" t="normal">M34-K34</f>
        <v>4320.1900000000605</v>
      </c>
      <c r="M34" s="22" t="n">
        <v>536745.78</v>
      </c>
      <c r="N34" s="22" t="n">
        <f aca="false" ca="false" dt2D="false" dtr="false" t="normal">O34-M34</f>
        <v>6382.709999999963</v>
      </c>
      <c r="O34" s="22" t="n">
        <v>543128.49</v>
      </c>
      <c r="P34" s="22" t="n">
        <f aca="false" ca="false" dt2D="false" dtr="false" t="normal">Q34-O34</f>
        <v>22903.489999999874</v>
      </c>
      <c r="Q34" s="22" t="n">
        <v>566031.98</v>
      </c>
      <c r="R34" s="22" t="n">
        <f aca="false" ca="false" dt2D="false" dtr="false" t="normal">S34-Q34</f>
        <v>-753.1099999998696</v>
      </c>
      <c r="S34" s="22" t="n">
        <v>565278.87</v>
      </c>
      <c r="T34" s="22" t="n">
        <f aca="false" ca="false" dt2D="false" dtr="false" t="normal">U34-S34</f>
        <v>348.5799999999581</v>
      </c>
      <c r="U34" s="22" t="n">
        <v>565627.45</v>
      </c>
      <c r="V34" s="22" t="n">
        <f aca="false" ca="false" dt2D="false" dtr="false" t="normal">W34-U34</f>
        <v>1872.3900000001304</v>
      </c>
      <c r="W34" s="22" t="n">
        <v>567499.84</v>
      </c>
      <c r="X34" s="22" t="n">
        <f aca="false" ca="false" dt2D="false" dtr="false" t="normal">Y34-W34</f>
        <v>2856.149999999907</v>
      </c>
      <c r="Y34" s="22" t="n">
        <v>570355.99</v>
      </c>
      <c r="Z34" s="22" t="n">
        <f aca="false" ca="false" dt2D="false" dtr="false" t="normal">AA34-Y34</f>
        <v>6263.130000000121</v>
      </c>
      <c r="AA34" s="22" t="n">
        <v>576619.12</v>
      </c>
      <c r="AB34" s="22" t="n">
        <f aca="false" ca="false" dt2D="false" dtr="false" t="normal">AA34-C34</f>
        <v>61578.340000000026</v>
      </c>
      <c r="AD34" s="19" t="n"/>
      <c r="AE34" s="19" t="n"/>
      <c r="AF34" s="19" t="n">
        <v>462068.66</v>
      </c>
      <c r="AG34" s="19" t="n">
        <v>441392.11</v>
      </c>
      <c r="AH34" s="19" t="n">
        <v>441392.11</v>
      </c>
    </row>
    <row ht="30" outlineLevel="0" r="35">
      <c r="A35" s="20" t="s">
        <v>86</v>
      </c>
      <c r="B35" s="21" t="s">
        <v>87</v>
      </c>
      <c r="C35" s="22" t="n">
        <v>160</v>
      </c>
      <c r="D35" s="22" t="n">
        <f aca="false" ca="false" dt2D="false" dtr="false" t="normal">E35-C35</f>
        <v>0</v>
      </c>
      <c r="E35" s="22" t="n">
        <v>160</v>
      </c>
      <c r="F35" s="22" t="n">
        <f aca="false" ca="false" dt2D="false" dtr="false" t="normal">G35-E35</f>
        <v>0</v>
      </c>
      <c r="G35" s="22" t="n">
        <v>160</v>
      </c>
      <c r="H35" s="22" t="n">
        <f aca="false" ca="false" dt2D="false" dtr="false" t="normal">I35-G35</f>
        <v>-16</v>
      </c>
      <c r="I35" s="22" t="n">
        <v>144</v>
      </c>
      <c r="J35" s="22" t="n">
        <f aca="false" ca="false" dt2D="false" dtr="false" t="normal">K35-I35</f>
        <v>0</v>
      </c>
      <c r="K35" s="22" t="n">
        <v>144</v>
      </c>
      <c r="L35" s="22" t="n">
        <f aca="false" ca="false" dt2D="false" dtr="false" t="normal">M35-K35</f>
        <v>0</v>
      </c>
      <c r="M35" s="22" t="n">
        <v>144</v>
      </c>
      <c r="N35" s="22" t="n">
        <f aca="false" ca="false" dt2D="false" dtr="false" t="normal">O35-M35</f>
        <v>0</v>
      </c>
      <c r="O35" s="22" t="n">
        <v>144</v>
      </c>
      <c r="P35" s="22" t="n">
        <f aca="false" ca="false" dt2D="false" dtr="false" t="normal">Q35-O35</f>
        <v>0</v>
      </c>
      <c r="Q35" s="22" t="n">
        <v>144</v>
      </c>
      <c r="R35" s="22" t="n">
        <f aca="false" ca="false" dt2D="false" dtr="false" t="normal">S35-Q35</f>
        <v>0</v>
      </c>
      <c r="S35" s="22" t="n">
        <v>144</v>
      </c>
      <c r="T35" s="22" t="n">
        <f aca="false" ca="false" dt2D="false" dtr="false" t="normal">U35-S35</f>
        <v>0</v>
      </c>
      <c r="U35" s="22" t="n">
        <v>144</v>
      </c>
      <c r="V35" s="22" t="n">
        <f aca="false" ca="false" dt2D="false" dtr="false" t="normal">W35-U35</f>
        <v>0</v>
      </c>
      <c r="W35" s="22" t="n">
        <v>144</v>
      </c>
      <c r="X35" s="22" t="n">
        <f aca="false" ca="false" dt2D="false" dtr="false" t="normal">Y35-W35</f>
        <v>-51.5</v>
      </c>
      <c r="Y35" s="22" t="n">
        <v>92.5</v>
      </c>
      <c r="Z35" s="22" t="n">
        <f aca="false" ca="false" dt2D="false" dtr="false" t="normal">AA35-Y35</f>
        <v>0</v>
      </c>
      <c r="AA35" s="22" t="n">
        <v>92.5</v>
      </c>
      <c r="AB35" s="22" t="n">
        <f aca="false" ca="false" dt2D="false" dtr="false" t="normal">AA35-C35</f>
        <v>-67.5</v>
      </c>
      <c r="AD35" s="19" t="n"/>
      <c r="AE35" s="19" t="n"/>
      <c r="AF35" s="19" t="n">
        <v>160</v>
      </c>
      <c r="AG35" s="19" t="n">
        <v>160</v>
      </c>
      <c r="AH35" s="19" t="n">
        <v>160</v>
      </c>
    </row>
    <row outlineLevel="0" r="36">
      <c r="A36" s="20" t="s">
        <v>88</v>
      </c>
      <c r="B36" s="21" t="s">
        <v>89</v>
      </c>
      <c r="C36" s="22" t="n">
        <v>37591.16</v>
      </c>
      <c r="D36" s="22" t="n">
        <f aca="false" ca="false" dt2D="false" dtr="false" t="normal">E36-C36</f>
        <v>0</v>
      </c>
      <c r="E36" s="22" t="n">
        <v>37591.16</v>
      </c>
      <c r="F36" s="22" t="n">
        <f aca="false" ca="false" dt2D="false" dtr="false" t="normal">G36-E36</f>
        <v>0</v>
      </c>
      <c r="G36" s="22" t="n">
        <v>37591.16</v>
      </c>
      <c r="H36" s="22" t="n">
        <f aca="false" ca="false" dt2D="false" dtr="false" t="normal">I36-G36</f>
        <v>242.5</v>
      </c>
      <c r="I36" s="22" t="n">
        <v>37833.66</v>
      </c>
      <c r="J36" s="22" t="n">
        <f aca="false" ca="false" dt2D="false" dtr="false" t="normal">K36-I36</f>
        <v>10265.099999999999</v>
      </c>
      <c r="K36" s="22" t="n">
        <v>48098.76</v>
      </c>
      <c r="L36" s="22" t="n">
        <f aca="false" ca="false" dt2D="false" dtr="false" t="normal">M36-K36</f>
        <v>2.1200000000026193</v>
      </c>
      <c r="M36" s="22" t="n">
        <v>48100.88</v>
      </c>
      <c r="N36" s="22" t="n">
        <f aca="false" ca="false" dt2D="false" dtr="false" t="normal">O36-M36</f>
        <v>1513.3099999999977</v>
      </c>
      <c r="O36" s="22" t="n">
        <v>49614.19</v>
      </c>
      <c r="P36" s="22" t="n">
        <f aca="false" ca="false" dt2D="false" dtr="false" t="normal">Q36-O36</f>
        <v>261.4300000000003</v>
      </c>
      <c r="Q36" s="22" t="n">
        <v>49875.62</v>
      </c>
      <c r="R36" s="22" t="n">
        <f aca="false" ca="false" dt2D="false" dtr="false" t="normal">S36-Q36</f>
        <v>359.8599999999933</v>
      </c>
      <c r="S36" s="22" t="n">
        <v>50235.48</v>
      </c>
      <c r="T36" s="22" t="n">
        <f aca="false" ca="false" dt2D="false" dtr="false" t="normal">U36-S36</f>
        <v>819.1000000000058</v>
      </c>
      <c r="U36" s="22" t="n">
        <v>51054.58</v>
      </c>
      <c r="V36" s="22" t="n">
        <f aca="false" ca="false" dt2D="false" dtr="false" t="normal">W36-U36</f>
        <v>64.5</v>
      </c>
      <c r="W36" s="22" t="n">
        <v>51119.08</v>
      </c>
      <c r="X36" s="22" t="n">
        <f aca="false" ca="false" dt2D="false" dtr="false" t="normal">Y36-W36</f>
        <v>294.7199999999939</v>
      </c>
      <c r="Y36" s="22" t="n">
        <v>51413.8</v>
      </c>
      <c r="Z36" s="22" t="n">
        <f aca="false" ca="false" dt2D="false" dtr="false" t="normal">AA36-Y36</f>
        <v>-38.76000000000204</v>
      </c>
      <c r="AA36" s="22" t="n">
        <v>51375.04</v>
      </c>
      <c r="AB36" s="22" t="n">
        <f aca="false" ca="false" dt2D="false" dtr="false" t="normal">AA36-C36</f>
        <v>13783.87999999999</v>
      </c>
      <c r="AD36" s="19" t="n"/>
      <c r="AE36" s="19" t="n"/>
      <c r="AF36" s="19" t="n">
        <v>37591.01</v>
      </c>
      <c r="AG36" s="19" t="n">
        <v>37591.01</v>
      </c>
      <c r="AH36" s="19" t="n">
        <v>37591.01</v>
      </c>
    </row>
    <row outlineLevel="0" r="37">
      <c r="A37" s="20" t="s">
        <v>90</v>
      </c>
      <c r="B37" s="21" t="s">
        <v>91</v>
      </c>
      <c r="C37" s="22" t="n">
        <v>59544.53</v>
      </c>
      <c r="D37" s="22" t="n">
        <f aca="false" ca="false" dt2D="false" dtr="false" t="normal">E37-C37</f>
        <v>0</v>
      </c>
      <c r="E37" s="22" t="n">
        <v>59544.53</v>
      </c>
      <c r="F37" s="22" t="n">
        <f aca="false" ca="false" dt2D="false" dtr="false" t="normal">G37-E37</f>
        <v>0</v>
      </c>
      <c r="G37" s="22" t="n">
        <v>59544.53</v>
      </c>
      <c r="H37" s="22" t="n">
        <f aca="false" ca="false" dt2D="false" dtr="false" t="normal">I37-G37</f>
        <v>-23</v>
      </c>
      <c r="I37" s="22" t="n">
        <v>59521.53</v>
      </c>
      <c r="J37" s="22" t="n">
        <f aca="false" ca="false" dt2D="false" dtr="false" t="normal">K37-I37</f>
        <v>2628.260000000002</v>
      </c>
      <c r="K37" s="22" t="n">
        <v>62149.79</v>
      </c>
      <c r="L37" s="22" t="n">
        <f aca="false" ca="false" dt2D="false" dtr="false" t="normal">M37-K37</f>
        <v>112.69999999999709</v>
      </c>
      <c r="M37" s="22" t="n">
        <v>62262.49</v>
      </c>
      <c r="N37" s="22" t="n">
        <f aca="false" ca="false" dt2D="false" dtr="false" t="normal">O37-M37</f>
        <v>131.40000000000146</v>
      </c>
      <c r="O37" s="22" t="n">
        <v>62393.89</v>
      </c>
      <c r="P37" s="22" t="n">
        <f aca="false" ca="false" dt2D="false" dtr="false" t="normal">Q37-O37</f>
        <v>8022.9100000000035</v>
      </c>
      <c r="Q37" s="22" t="n">
        <v>70416.8</v>
      </c>
      <c r="R37" s="22" t="n">
        <f aca="false" ca="false" dt2D="false" dtr="false" t="normal">S37-Q37</f>
        <v>0</v>
      </c>
      <c r="S37" s="22" t="n">
        <v>70416.8</v>
      </c>
      <c r="T37" s="22" t="n">
        <f aca="false" ca="false" dt2D="false" dtr="false" t="normal">U37-S37</f>
        <v>-173.82000000000698</v>
      </c>
      <c r="U37" s="22" t="n">
        <v>70242.98</v>
      </c>
      <c r="V37" s="22" t="n">
        <f aca="false" ca="false" dt2D="false" dtr="false" t="normal">W37-U37</f>
        <v>0</v>
      </c>
      <c r="W37" s="22" t="n">
        <v>70242.98</v>
      </c>
      <c r="X37" s="22" t="n">
        <f aca="false" ca="false" dt2D="false" dtr="false" t="normal">Y37-W37</f>
        <v>570.2300000000105</v>
      </c>
      <c r="Y37" s="22" t="n">
        <v>70813.21</v>
      </c>
      <c r="Z37" s="22" t="n">
        <f aca="false" ca="false" dt2D="false" dtr="false" t="normal">AA37-Y37</f>
        <v>-124.41000000000349</v>
      </c>
      <c r="AA37" s="22" t="n">
        <v>70688.8</v>
      </c>
      <c r="AB37" s="22" t="n">
        <f aca="false" ca="false" dt2D="false" dtr="false" t="normal">AA37-C37</f>
        <v>11144.270000000004</v>
      </c>
      <c r="AD37" s="19" t="n"/>
      <c r="AE37" s="19" t="n"/>
      <c r="AF37" s="19" t="n">
        <v>59544.53</v>
      </c>
      <c r="AG37" s="19" t="n">
        <v>59553.32</v>
      </c>
      <c r="AH37" s="19" t="n">
        <v>59553.32</v>
      </c>
    </row>
    <row outlineLevel="0" r="38">
      <c r="A38" s="23" t="s">
        <v>92</v>
      </c>
      <c r="B38" s="24" t="s">
        <v>93</v>
      </c>
      <c r="C38" s="25" t="n">
        <v>380880.58</v>
      </c>
      <c r="D38" s="25" t="n">
        <f aca="false" ca="false" dt2D="false" dtr="false" t="normal">SUM(D39:D40)</f>
        <v>318.4899999999907</v>
      </c>
      <c r="E38" s="25" t="n">
        <v>381199.07</v>
      </c>
      <c r="F38" s="25" t="n">
        <f aca="false" ca="false" dt2D="false" dtr="false" t="normal">SUM(F39:F40)</f>
        <v>27144.449999999953</v>
      </c>
      <c r="G38" s="25" t="n">
        <v>408343.52</v>
      </c>
      <c r="H38" s="25" t="n">
        <f aca="false" ca="false" dt2D="false" dtr="false" t="normal">SUM(H39:H40)</f>
        <v>1072.649999999976</v>
      </c>
      <c r="I38" s="25" t="n">
        <v>409416.17</v>
      </c>
      <c r="J38" s="25" t="n">
        <f aca="false" ca="false" dt2D="false" dtr="false" t="normal">SUM(J39:J40)</f>
        <v>22047.65000000005</v>
      </c>
      <c r="K38" s="25" t="n">
        <v>431463.82</v>
      </c>
      <c r="L38" s="25" t="n">
        <f aca="false" ca="false" dt2D="false" dtr="false" t="normal">SUM(L39:L40)</f>
        <v>50019.84999999999</v>
      </c>
      <c r="M38" s="25" t="n">
        <v>481483.67</v>
      </c>
      <c r="N38" s="25" t="n">
        <f aca="false" ca="false" dt2D="false" dtr="false" t="normal">SUM(N39:N40)</f>
        <v>12033.570000000007</v>
      </c>
      <c r="O38" s="25" t="n">
        <v>493517.24</v>
      </c>
      <c r="P38" s="25" t="n">
        <f aca="false" ca="false" dt2D="false" dtr="false" t="normal">SUM(P39:P40)</f>
        <v>22608.09000000001</v>
      </c>
      <c r="Q38" s="25" t="n">
        <v>516125.33</v>
      </c>
      <c r="R38" s="25" t="n">
        <f aca="false" ca="false" dt2D="false" dtr="false" t="normal">SUM(R39:R40)</f>
        <v>24895.20000000007</v>
      </c>
      <c r="S38" s="25" t="n">
        <v>541020.53</v>
      </c>
      <c r="T38" s="25" t="n">
        <f aca="false" ca="false" dt2D="false" dtr="false" t="normal">SUM(T39:T40)</f>
        <v>2295.589999999793</v>
      </c>
      <c r="U38" s="25" t="n">
        <v>543316.12</v>
      </c>
      <c r="V38" s="25" t="n">
        <f aca="false" ca="false" dt2D="false" dtr="false" t="normal">SUM(V39:V40)</f>
        <v>24872.55000000006</v>
      </c>
      <c r="W38" s="25" t="n">
        <v>568188.67</v>
      </c>
      <c r="X38" s="25" t="n">
        <f aca="false" ca="false" dt2D="false" dtr="false" t="normal">SUM(X39:X40)</f>
        <v>-48736.640000000145</v>
      </c>
      <c r="Y38" s="25" t="n">
        <v>519452.03</v>
      </c>
      <c r="Z38" s="25" t="n">
        <f aca="false" ca="false" dt2D="false" dtr="false" t="normal">SUM(Z39:Z40)</f>
        <v>-515.9900000000489</v>
      </c>
      <c r="AA38" s="25" t="n">
        <v>518936.04</v>
      </c>
      <c r="AB38" s="18" t="n">
        <f aca="false" ca="false" dt2D="false" dtr="false" t="normal">AA38-C38</f>
        <v>138055.45999999973</v>
      </c>
      <c r="AD38" s="19" t="n">
        <f aca="false" ca="false" dt2D="false" dtr="false" t="normal">ROUND(C38/1000, 0)</f>
        <v>381</v>
      </c>
      <c r="AE38" s="19" t="n">
        <f aca="false" ca="false" dt2D="false" dtr="false" t="normal">ROUND(G38, 1)</f>
        <v>408343.5</v>
      </c>
      <c r="AF38" s="19" t="n">
        <v>378781.43</v>
      </c>
      <c r="AG38" s="19" t="n">
        <v>375751.2</v>
      </c>
      <c r="AH38" s="19" t="n">
        <v>375751.2</v>
      </c>
    </row>
    <row outlineLevel="0" r="39">
      <c r="A39" s="20" t="s">
        <v>94</v>
      </c>
      <c r="B39" s="21" t="s">
        <v>95</v>
      </c>
      <c r="C39" s="22" t="n">
        <v>362830.98</v>
      </c>
      <c r="D39" s="22" t="n">
        <f aca="false" ca="false" dt2D="false" dtr="false" t="normal">E39-C39</f>
        <v>318.4899999999907</v>
      </c>
      <c r="E39" s="22" t="n">
        <v>363149.47</v>
      </c>
      <c r="F39" s="22" t="n">
        <f aca="false" ca="false" dt2D="false" dtr="false" t="normal">G39-E39</f>
        <v>27144.449999999953</v>
      </c>
      <c r="G39" s="22" t="n">
        <v>390293.92</v>
      </c>
      <c r="H39" s="22" t="n">
        <f aca="false" ca="false" dt2D="false" dtr="false" t="normal">I39-G39</f>
        <v>1188.0999999999767</v>
      </c>
      <c r="I39" s="22" t="n">
        <v>391482.02</v>
      </c>
      <c r="J39" s="22" t="n">
        <f aca="false" ca="false" dt2D="false" dtr="false" t="normal">K39-I39</f>
        <v>22331.050000000047</v>
      </c>
      <c r="K39" s="22" t="n">
        <v>413813.07</v>
      </c>
      <c r="L39" s="22" t="n">
        <f aca="false" ca="false" dt2D="false" dtr="false" t="normal">M39-K39</f>
        <v>50010.109999999986</v>
      </c>
      <c r="M39" s="22" t="n">
        <v>463823.18</v>
      </c>
      <c r="N39" s="22" t="n">
        <f aca="false" ca="false" dt2D="false" dtr="false" t="normal">O39-M39</f>
        <v>12033.570000000007</v>
      </c>
      <c r="O39" s="22" t="n">
        <v>475856.75</v>
      </c>
      <c r="P39" s="22" t="n">
        <f aca="false" ca="false" dt2D="false" dtr="false" t="normal">Q39-O39</f>
        <v>21768.01000000001</v>
      </c>
      <c r="Q39" s="22" t="n">
        <v>497624.76</v>
      </c>
      <c r="R39" s="22" t="n">
        <f aca="false" ca="false" dt2D="false" dtr="false" t="normal">S39-Q39</f>
        <v>24895.20000000007</v>
      </c>
      <c r="S39" s="22" t="n">
        <v>522519.96</v>
      </c>
      <c r="T39" s="22" t="n">
        <f aca="false" ca="false" dt2D="false" dtr="false" t="normal">U39-S39</f>
        <v>2295.589999999793</v>
      </c>
      <c r="U39" s="22" t="n">
        <v>524815.55</v>
      </c>
      <c r="V39" s="22" t="n">
        <f aca="false" ca="false" dt2D="false" dtr="false" t="normal">W39-U39</f>
        <v>24995.69000000006</v>
      </c>
      <c r="W39" s="22" t="n">
        <v>549811.24</v>
      </c>
      <c r="X39" s="22" t="n">
        <f aca="false" ca="false" dt2D="false" dtr="false" t="normal">Y39-W39</f>
        <v>-49031.40000000014</v>
      </c>
      <c r="Y39" s="22" t="n">
        <v>500779.84</v>
      </c>
      <c r="Z39" s="22" t="n">
        <f aca="false" ca="false" dt2D="false" dtr="false" t="normal">AA39-Y39</f>
        <v>-515.9900000000489</v>
      </c>
      <c r="AA39" s="22" t="n">
        <v>500263.85</v>
      </c>
      <c r="AB39" s="22" t="n">
        <f aca="false" ca="false" dt2D="false" dtr="false" t="normal">AA39-C39</f>
        <v>137432.8699999997</v>
      </c>
      <c r="AD39" s="19" t="n"/>
      <c r="AE39" s="19" t="n"/>
      <c r="AF39" s="19" t="n">
        <v>360731.83</v>
      </c>
      <c r="AG39" s="19" t="n">
        <v>357885.29</v>
      </c>
      <c r="AH39" s="19" t="n">
        <v>357885.29</v>
      </c>
    </row>
    <row outlineLevel="0" r="40">
      <c r="A40" s="20" t="s">
        <v>96</v>
      </c>
      <c r="B40" s="21" t="s">
        <v>97</v>
      </c>
      <c r="C40" s="22" t="n">
        <v>18049.6</v>
      </c>
      <c r="D40" s="22" t="n">
        <f aca="false" ca="false" dt2D="false" dtr="false" t="normal">E40-C40</f>
        <v>0</v>
      </c>
      <c r="E40" s="22" t="n">
        <v>18049.6</v>
      </c>
      <c r="F40" s="22" t="n">
        <f aca="false" ca="false" dt2D="false" dtr="false" t="normal">G40-E40</f>
        <v>0</v>
      </c>
      <c r="G40" s="22" t="n">
        <v>18049.6</v>
      </c>
      <c r="H40" s="22" t="n">
        <f aca="false" ca="false" dt2D="false" dtr="false" t="normal">I40-G40</f>
        <v>-115.45000000000073</v>
      </c>
      <c r="I40" s="22" t="n">
        <v>17934.15</v>
      </c>
      <c r="J40" s="22" t="n">
        <f aca="false" ca="false" dt2D="false" dtr="false" t="normal">K40-I40</f>
        <v>-283.3999999999978</v>
      </c>
      <c r="K40" s="22" t="n">
        <v>17650.75</v>
      </c>
      <c r="L40" s="22" t="n">
        <f aca="false" ca="false" dt2D="false" dtr="false" t="normal">M40-K40</f>
        <v>9.7400000000016</v>
      </c>
      <c r="M40" s="22" t="n">
        <v>17660.49</v>
      </c>
      <c r="N40" s="22" t="n">
        <f aca="false" ca="false" dt2D="false" dtr="false" t="normal">O40-M40</f>
        <v>0</v>
      </c>
      <c r="O40" s="22" t="n">
        <v>17660.49</v>
      </c>
      <c r="P40" s="22" t="n">
        <f aca="false" ca="false" dt2D="false" dtr="false" t="normal">Q40-O40</f>
        <v>840.0800000000017</v>
      </c>
      <c r="Q40" s="22" t="n">
        <v>18500.57</v>
      </c>
      <c r="R40" s="22" t="n">
        <f aca="false" ca="false" dt2D="false" dtr="false" t="normal">S40-Q40</f>
        <v>0</v>
      </c>
      <c r="S40" s="22" t="n">
        <v>18500.57</v>
      </c>
      <c r="T40" s="22" t="n">
        <f aca="false" ca="false" dt2D="false" dtr="false" t="normal">U40-S40</f>
        <v>0</v>
      </c>
      <c r="U40" s="22" t="n">
        <v>18500.57</v>
      </c>
      <c r="V40" s="22" t="n">
        <f aca="false" ca="false" dt2D="false" dtr="false" t="normal">W40-U40</f>
        <v>-123.13999999999942</v>
      </c>
      <c r="W40" s="22" t="n">
        <v>18377.43</v>
      </c>
      <c r="X40" s="22" t="n">
        <f aca="false" ca="false" dt2D="false" dtr="false" t="normal">Y40-W40</f>
        <v>294.7599999999984</v>
      </c>
      <c r="Y40" s="22" t="n">
        <v>18672.19</v>
      </c>
      <c r="Z40" s="22" t="n">
        <f aca="false" ca="false" dt2D="false" dtr="false" t="normal">AA40-Y40</f>
        <v>0</v>
      </c>
      <c r="AA40" s="22" t="n">
        <v>18672.19</v>
      </c>
      <c r="AB40" s="22" t="n">
        <f aca="false" ca="false" dt2D="false" dtr="false" t="normal">AA40-C40</f>
        <v>622.5900000000074</v>
      </c>
      <c r="AD40" s="19" t="n"/>
      <c r="AE40" s="19" t="n"/>
      <c r="AF40" s="19" t="n">
        <v>18049.6</v>
      </c>
      <c r="AG40" s="19" t="n">
        <v>17865.91</v>
      </c>
      <c r="AH40" s="19" t="n">
        <v>17865.91</v>
      </c>
    </row>
    <row outlineLevel="0" r="41">
      <c r="A41" s="23" t="s">
        <v>98</v>
      </c>
      <c r="B41" s="24" t="s">
        <v>99</v>
      </c>
      <c r="C41" s="25" t="n">
        <v>4253818.53</v>
      </c>
      <c r="D41" s="25" t="n">
        <f aca="false" ca="false" dt2D="false" dtr="false" t="normal">SUM(D42:D44)</f>
        <v>6000.010000000242</v>
      </c>
      <c r="E41" s="25" t="n">
        <v>4259818.54</v>
      </c>
      <c r="F41" s="25" t="n">
        <f aca="false" ca="false" dt2D="false" dtr="false" t="normal">SUM(F42:F44)</f>
        <v>9986.9200000001</v>
      </c>
      <c r="G41" s="25" t="n">
        <v>4269805.46</v>
      </c>
      <c r="H41" s="25" t="n">
        <f aca="false" ca="false" dt2D="false" dtr="false" t="normal">SUM(H42:H44)</f>
        <v>507.67999999994936</v>
      </c>
      <c r="I41" s="25" t="n">
        <v>4270313.14</v>
      </c>
      <c r="J41" s="25" t="n">
        <f aca="false" ca="false" dt2D="false" dtr="false" t="normal">SUM(J42:J44)</f>
        <v>-473.19000000006054</v>
      </c>
      <c r="K41" s="25" t="n">
        <v>4269839.95</v>
      </c>
      <c r="L41" s="25" t="n">
        <f aca="false" ca="false" dt2D="false" dtr="false" t="normal">SUM(L42:L44)</f>
        <v>0</v>
      </c>
      <c r="M41" s="25" t="n">
        <v>4269839.95</v>
      </c>
      <c r="N41" s="25" t="n">
        <f aca="false" ca="false" dt2D="false" dtr="false" t="normal">SUM(N42:N44)</f>
        <v>596.5</v>
      </c>
      <c r="O41" s="25" t="n">
        <v>4270436.45</v>
      </c>
      <c r="P41" s="25" t="n">
        <f aca="false" ca="false" dt2D="false" dtr="false" t="normal">SUM(P42:P44)</f>
        <v>12596.009999999544</v>
      </c>
      <c r="Q41" s="25" t="n">
        <v>4283032.46</v>
      </c>
      <c r="R41" s="25" t="n">
        <f aca="false" ca="false" dt2D="false" dtr="false" t="normal">SUM(R42:R44)</f>
        <v>-1774.3100000000122</v>
      </c>
      <c r="S41" s="25" t="n">
        <v>4281258.15</v>
      </c>
      <c r="T41" s="25" t="n">
        <f aca="false" ca="false" dt2D="false" dtr="false" t="normal">SUM(T42:T44)</f>
        <v>-216841.94999999995</v>
      </c>
      <c r="U41" s="25" t="n">
        <v>4064416.2</v>
      </c>
      <c r="V41" s="25" t="n">
        <f aca="false" ca="false" dt2D="false" dtr="false" t="normal">SUM(V42:V44)</f>
        <v>-9451.189999999828</v>
      </c>
      <c r="W41" s="25" t="n">
        <v>4054965.01</v>
      </c>
      <c r="X41" s="25" t="n">
        <f aca="false" ca="false" dt2D="false" dtr="false" t="normal">SUM(X42:X44)</f>
        <v>2822.309999999794</v>
      </c>
      <c r="Y41" s="25" t="n">
        <v>4057787.32</v>
      </c>
      <c r="Z41" s="25" t="n">
        <f aca="false" ca="false" dt2D="false" dtr="false" t="normal">SUM(Z42:Z44)</f>
        <v>224281.0800000008</v>
      </c>
      <c r="AA41" s="25" t="n">
        <v>4282068.4</v>
      </c>
      <c r="AB41" s="18" t="n">
        <f aca="false" ca="false" dt2D="false" dtr="false" t="normal">AA41-C41</f>
        <v>28249.870000001043</v>
      </c>
      <c r="AD41" s="19" t="n">
        <f aca="false" ca="false" dt2D="false" dtr="false" t="normal">ROUND(C41/1000, 0)-1</f>
        <v>4253</v>
      </c>
      <c r="AE41" s="19" t="n">
        <f aca="false" ca="false" dt2D="false" dtr="false" t="normal">ROUND(G41, 1)</f>
        <v>4269805.5</v>
      </c>
      <c r="AF41" s="19" t="n">
        <v>4453116.13</v>
      </c>
      <c r="AG41" s="19" t="n">
        <v>4551294.56</v>
      </c>
      <c r="AH41" s="19" t="n">
        <v>4696067.36</v>
      </c>
    </row>
    <row outlineLevel="0" r="42">
      <c r="A42" s="20" t="s">
        <v>100</v>
      </c>
      <c r="B42" s="21" t="s">
        <v>101</v>
      </c>
      <c r="C42" s="22" t="n">
        <v>1771124.7</v>
      </c>
      <c r="D42" s="22" t="n">
        <f aca="false" ca="false" dt2D="false" dtr="false" t="normal">E42-C42</f>
        <v>6000</v>
      </c>
      <c r="E42" s="22" t="n">
        <v>1777124.7</v>
      </c>
      <c r="F42" s="22" t="n">
        <f aca="false" ca="false" dt2D="false" dtr="false" t="normal">G42-E42</f>
        <v>10088.380000000121</v>
      </c>
      <c r="G42" s="22" t="n">
        <v>1787213.08</v>
      </c>
      <c r="H42" s="22" t="n">
        <f aca="false" ca="false" dt2D="false" dtr="false" t="normal">I42-G42</f>
        <v>1817.7700000002515</v>
      </c>
      <c r="I42" s="22" t="n">
        <v>1789030.85</v>
      </c>
      <c r="J42" s="22" t="n">
        <f aca="false" ca="false" dt2D="false" dtr="false" t="normal">K42-I42</f>
        <v>-511.5800000000745</v>
      </c>
      <c r="K42" s="22" t="n">
        <v>1788519.27</v>
      </c>
      <c r="L42" s="22" t="n">
        <f aca="false" ca="false" dt2D="false" dtr="false" t="normal">M42-K42</f>
        <v>0</v>
      </c>
      <c r="M42" s="22" t="n">
        <v>1788519.27</v>
      </c>
      <c r="N42" s="22" t="n">
        <f aca="false" ca="false" dt2D="false" dtr="false" t="normal">O42-M42</f>
        <v>596.5</v>
      </c>
      <c r="O42" s="22" t="n">
        <v>1789115.77</v>
      </c>
      <c r="P42" s="22" t="n">
        <f aca="false" ca="false" dt2D="false" dtr="false" t="normal">Q42-O42</f>
        <v>2816.159999999916</v>
      </c>
      <c r="Q42" s="22" t="n">
        <v>1791931.93</v>
      </c>
      <c r="R42" s="22" t="n">
        <f aca="false" ca="false" dt2D="false" dtr="false" t="normal">S42-Q42</f>
        <v>2700</v>
      </c>
      <c r="S42" s="22" t="n">
        <v>1794631.93</v>
      </c>
      <c r="T42" s="22" t="n">
        <f aca="false" ca="false" dt2D="false" dtr="false" t="normal">U42-S42</f>
        <v>-80382.94999999995</v>
      </c>
      <c r="U42" s="22" t="n">
        <v>1714248.98</v>
      </c>
      <c r="V42" s="22" t="n">
        <f aca="false" ca="false" dt2D="false" dtr="false" t="normal">W42-U42</f>
        <v>-9459.819999999832</v>
      </c>
      <c r="W42" s="22" t="n">
        <v>1704789.16</v>
      </c>
      <c r="X42" s="22" t="n">
        <f aca="false" ca="false" dt2D="false" dtr="false" t="normal">Y42-W42</f>
        <v>1709.0199999997858</v>
      </c>
      <c r="Y42" s="22" t="n">
        <v>1706498.18</v>
      </c>
      <c r="Z42" s="22" t="n">
        <f aca="false" ca="false" dt2D="false" dtr="false" t="normal">AA42-Y42</f>
        <v>61807.72000000044</v>
      </c>
      <c r="AA42" s="22" t="n">
        <v>1768305.9</v>
      </c>
      <c r="AB42" s="22" t="n">
        <f aca="false" ca="false" dt2D="false" dtr="false" t="normal">AA42-C42</f>
        <v>-2818.799999999348</v>
      </c>
      <c r="AD42" s="19" t="n"/>
      <c r="AE42" s="19" t="n"/>
      <c r="AF42" s="19" t="n">
        <v>1759239.91</v>
      </c>
      <c r="AG42" s="19" t="n">
        <v>1747650.29</v>
      </c>
      <c r="AH42" s="19" t="n">
        <v>1755495.19</v>
      </c>
    </row>
    <row outlineLevel="0" r="43">
      <c r="A43" s="20" t="s">
        <v>102</v>
      </c>
      <c r="B43" s="21" t="s">
        <v>103</v>
      </c>
      <c r="C43" s="22" t="n">
        <v>2384989.97</v>
      </c>
      <c r="D43" s="22" t="n">
        <f aca="false" ca="false" dt2D="false" dtr="false" t="normal">E43-C43</f>
        <v>0.01000000024214387</v>
      </c>
      <c r="E43" s="22" t="n">
        <v>2384989.98</v>
      </c>
      <c r="F43" s="22" t="n">
        <f aca="false" ca="false" dt2D="false" dtr="false" t="normal">G43-E43</f>
        <v>0</v>
      </c>
      <c r="G43" s="22" t="n">
        <v>2384989.98</v>
      </c>
      <c r="H43" s="22" t="n">
        <f aca="false" ca="false" dt2D="false" dtr="false" t="normal">I43-G43</f>
        <v>-1334.570000000298</v>
      </c>
      <c r="I43" s="22" t="n">
        <v>2383655.41</v>
      </c>
      <c r="J43" s="22" t="n">
        <f aca="false" ca="false" dt2D="false" dtr="false" t="normal">K43-I43</f>
        <v>0</v>
      </c>
      <c r="K43" s="22" t="n">
        <v>2383655.41</v>
      </c>
      <c r="L43" s="22" t="n">
        <f aca="false" ca="false" dt2D="false" dtr="false" t="normal">M43-K43</f>
        <v>0</v>
      </c>
      <c r="M43" s="22" t="n">
        <v>2383655.41</v>
      </c>
      <c r="N43" s="22" t="n">
        <f aca="false" ca="false" dt2D="false" dtr="false" t="normal">O43-M43</f>
        <v>0</v>
      </c>
      <c r="O43" s="22" t="n">
        <v>2383655.41</v>
      </c>
      <c r="P43" s="22" t="n">
        <f aca="false" ca="false" dt2D="false" dtr="false" t="normal">Q43-O43</f>
        <v>3199.5999999996275</v>
      </c>
      <c r="Q43" s="22" t="n">
        <v>2386855.01</v>
      </c>
      <c r="R43" s="22" t="n">
        <f aca="false" ca="false" dt2D="false" dtr="false" t="normal">S43-Q43</f>
        <v>-5161.25</v>
      </c>
      <c r="S43" s="22" t="n">
        <v>2381693.76</v>
      </c>
      <c r="T43" s="22" t="n">
        <f aca="false" ca="false" dt2D="false" dtr="false" t="normal">U43-S43</f>
        <v>-136494</v>
      </c>
      <c r="U43" s="22" t="n">
        <v>2245199.76</v>
      </c>
      <c r="V43" s="22" t="n">
        <f aca="false" ca="false" dt2D="false" dtr="false" t="normal">W43-U43</f>
        <v>0</v>
      </c>
      <c r="W43" s="22" t="n">
        <v>2245199.76</v>
      </c>
      <c r="X43" s="22" t="n">
        <f aca="false" ca="false" dt2D="false" dtr="false" t="normal">Y43-W43</f>
        <v>0</v>
      </c>
      <c r="Y43" s="22" t="n">
        <v>2245199.76</v>
      </c>
      <c r="Z43" s="22" t="n">
        <f aca="false" ca="false" dt2D="false" dtr="false" t="normal">AA43-Y43</f>
        <v>160670.13000000035</v>
      </c>
      <c r="AA43" s="22" t="n">
        <v>2405869.89</v>
      </c>
      <c r="AB43" s="22" t="n">
        <f aca="false" ca="false" dt2D="false" dtr="false" t="normal">AA43-C43</f>
        <v>20879.919999999925</v>
      </c>
      <c r="AD43" s="19" t="n"/>
      <c r="AE43" s="19" t="n"/>
      <c r="AF43" s="19" t="n">
        <v>2597372.36</v>
      </c>
      <c r="AG43" s="19" t="n">
        <v>2708745.65</v>
      </c>
      <c r="AH43" s="19" t="n">
        <v>2845672.75</v>
      </c>
    </row>
    <row outlineLevel="0" r="44">
      <c r="A44" s="20" t="s">
        <v>104</v>
      </c>
      <c r="B44" s="21" t="s">
        <v>105</v>
      </c>
      <c r="C44" s="22" t="n">
        <v>97703.86</v>
      </c>
      <c r="D44" s="22" t="n">
        <f aca="false" ca="false" dt2D="false" dtr="false" t="normal">E44-C44</f>
        <v>0</v>
      </c>
      <c r="E44" s="22" t="n">
        <v>97703.86</v>
      </c>
      <c r="F44" s="22" t="n">
        <f aca="false" ca="false" dt2D="false" dtr="false" t="normal">G44-E44</f>
        <v>-101.46000000002095</v>
      </c>
      <c r="G44" s="22" t="n">
        <v>97602.4</v>
      </c>
      <c r="H44" s="22" t="n">
        <f aca="false" ca="false" dt2D="false" dtr="false" t="normal">I44-G44</f>
        <v>24.479999999995925</v>
      </c>
      <c r="I44" s="22" t="n">
        <v>97626.88</v>
      </c>
      <c r="J44" s="22" t="n">
        <f aca="false" ca="false" dt2D="false" dtr="false" t="normal">K44-I44</f>
        <v>38.39000000001397</v>
      </c>
      <c r="K44" s="22" t="n">
        <v>97665.27</v>
      </c>
      <c r="L44" s="22" t="n">
        <f aca="false" ca="false" dt2D="false" dtr="false" t="normal">M44-K44</f>
        <v>0</v>
      </c>
      <c r="M44" s="22" t="n">
        <v>97665.27</v>
      </c>
      <c r="N44" s="22" t="n">
        <f aca="false" ca="false" dt2D="false" dtr="false" t="normal">O44-M44</f>
        <v>0</v>
      </c>
      <c r="O44" s="22" t="n">
        <v>97665.27</v>
      </c>
      <c r="P44" s="22" t="n">
        <f aca="false" ca="false" dt2D="false" dtr="false" t="normal">Q44-O44</f>
        <v>6580.25</v>
      </c>
      <c r="Q44" s="22" t="n">
        <v>104245.52</v>
      </c>
      <c r="R44" s="22" t="n">
        <f aca="false" ca="false" dt2D="false" dtr="false" t="normal">S44-Q44</f>
        <v>686.9399999999878</v>
      </c>
      <c r="S44" s="22" t="n">
        <v>104932.46</v>
      </c>
      <c r="T44" s="22" t="n">
        <f aca="false" ca="false" dt2D="false" dtr="false" t="normal">U44-S44</f>
        <v>35</v>
      </c>
      <c r="U44" s="22" t="n">
        <v>104967.46</v>
      </c>
      <c r="V44" s="22" t="n">
        <f aca="false" ca="false" dt2D="false" dtr="false" t="normal">W44-U44</f>
        <v>8.630000000004657</v>
      </c>
      <c r="W44" s="22" t="n">
        <v>104976.09</v>
      </c>
      <c r="X44" s="22" t="n">
        <f aca="false" ca="false" dt2D="false" dtr="false" t="normal">Y44-W44</f>
        <v>1113.2900000000081</v>
      </c>
      <c r="Y44" s="22" t="n">
        <v>106089.38</v>
      </c>
      <c r="Z44" s="22" t="n">
        <f aca="false" ca="false" dt2D="false" dtr="false" t="normal">AA44-Y44</f>
        <v>1803.2300000000105</v>
      </c>
      <c r="AA44" s="22" t="n">
        <v>107892.61</v>
      </c>
      <c r="AB44" s="22" t="n">
        <f aca="false" ca="false" dt2D="false" dtr="false" t="normal">AA44-C44</f>
        <v>10188.75</v>
      </c>
      <c r="AD44" s="19" t="n"/>
      <c r="AE44" s="19" t="n"/>
      <c r="AF44" s="19" t="n">
        <v>96503.86</v>
      </c>
      <c r="AG44" s="19" t="n">
        <v>94898.62</v>
      </c>
      <c r="AH44" s="19" t="n">
        <v>94899.42</v>
      </c>
    </row>
    <row outlineLevel="0" r="45">
      <c r="A45" s="23" t="s">
        <v>106</v>
      </c>
      <c r="B45" s="24" t="s">
        <v>107</v>
      </c>
      <c r="C45" s="25" t="n">
        <v>224667.32</v>
      </c>
      <c r="D45" s="25" t="n">
        <f aca="false" ca="false" dt2D="false" dtr="false" t="normal">SUM(D46:D49)</f>
        <v>0</v>
      </c>
      <c r="E45" s="25" t="n">
        <v>224667.32</v>
      </c>
      <c r="F45" s="25" t="n">
        <f aca="false" ca="false" dt2D="false" dtr="false" t="normal">SUM(F46:F49)</f>
        <v>10562.780000000024</v>
      </c>
      <c r="G45" s="25" t="n">
        <v>235230.1</v>
      </c>
      <c r="H45" s="25" t="n">
        <f aca="false" ca="false" dt2D="false" dtr="false" t="normal">SUM(H46:H49)</f>
        <v>8142.9800000000105</v>
      </c>
      <c r="I45" s="25" t="n">
        <v>243373.08</v>
      </c>
      <c r="J45" s="25" t="n">
        <f aca="false" ca="false" dt2D="false" dtr="false" t="normal">SUM(J46:J49)</f>
        <v>0</v>
      </c>
      <c r="K45" s="25" t="n">
        <v>243373.08</v>
      </c>
      <c r="L45" s="25" t="n">
        <f aca="false" ca="false" dt2D="false" dtr="false" t="normal">SUM(L46:L49)</f>
        <v>334.8599999999951</v>
      </c>
      <c r="M45" s="25" t="n">
        <v>243707.94</v>
      </c>
      <c r="N45" s="25" t="n">
        <f aca="false" ca="false" dt2D="false" dtr="false" t="normal">SUM(N46:N49)</f>
        <v>-4126.989999999991</v>
      </c>
      <c r="O45" s="25" t="n">
        <v>239580.95</v>
      </c>
      <c r="P45" s="25" t="n">
        <f aca="false" ca="false" dt2D="false" dtr="false" t="normal">SUM(P46:P49)</f>
        <v>7652.059999999982</v>
      </c>
      <c r="Q45" s="25" t="n">
        <v>247233.01</v>
      </c>
      <c r="R45" s="25" t="n">
        <f aca="false" ca="false" dt2D="false" dtr="false" t="normal">SUM(R46:R49)</f>
        <v>5277.920000000013</v>
      </c>
      <c r="S45" s="25" t="n">
        <v>252510.93</v>
      </c>
      <c r="T45" s="25" t="n">
        <f aca="false" ca="false" dt2D="false" dtr="false" t="normal">SUM(T46:T49)</f>
        <v>3799.529999999999</v>
      </c>
      <c r="U45" s="25" t="n">
        <v>256310.46</v>
      </c>
      <c r="V45" s="25" t="n">
        <f aca="false" ca="false" dt2D="false" dtr="false" t="normal">SUM(V46:V49)</f>
        <v>-77.70999999999185</v>
      </c>
      <c r="W45" s="25" t="n">
        <v>256232.75</v>
      </c>
      <c r="X45" s="25" t="n">
        <f aca="false" ca="false" dt2D="false" dtr="false" t="normal">SUM(X46:X49)</f>
        <v>295.0099999999984</v>
      </c>
      <c r="Y45" s="25" t="n">
        <v>256527.76</v>
      </c>
      <c r="Z45" s="25" t="n">
        <f aca="false" ca="false" dt2D="false" dtr="false" t="normal">SUM(Z46:Z49)</f>
        <v>-240.73000000001048</v>
      </c>
      <c r="AA45" s="25" t="n">
        <v>256287.03</v>
      </c>
      <c r="AB45" s="18" t="n">
        <f aca="false" ca="false" dt2D="false" dtr="false" t="normal">AA45-C45</f>
        <v>31619.71000000005</v>
      </c>
      <c r="AD45" s="19" t="n">
        <f aca="false" ca="false" dt2D="false" dtr="false" t="normal">ROUND(C45/1000, 0)</f>
        <v>225</v>
      </c>
      <c r="AE45" s="19" t="n">
        <f aca="false" ca="false" dt2D="false" dtr="false" t="normal">ROUND(G45, 1)</f>
        <v>235230.1</v>
      </c>
      <c r="AF45" s="19" t="n">
        <v>211649.32</v>
      </c>
      <c r="AG45" s="19" t="n">
        <v>211694.53</v>
      </c>
      <c r="AH45" s="19" t="n">
        <v>211694.53</v>
      </c>
    </row>
    <row outlineLevel="0" r="46">
      <c r="A46" s="20" t="s">
        <v>108</v>
      </c>
      <c r="B46" s="21" t="s">
        <v>109</v>
      </c>
      <c r="C46" s="22" t="n">
        <v>4404.11</v>
      </c>
      <c r="D46" s="22" t="n">
        <f aca="false" ca="false" dt2D="false" dtr="false" t="normal">E46-C46</f>
        <v>0</v>
      </c>
      <c r="E46" s="22" t="n">
        <v>4404.11</v>
      </c>
      <c r="F46" s="22" t="n">
        <f aca="false" ca="false" dt2D="false" dtr="false" t="normal">G46-E46</f>
        <v>0.6300000000001091</v>
      </c>
      <c r="G46" s="22" t="n">
        <v>4404.74</v>
      </c>
      <c r="H46" s="22" t="n">
        <f aca="false" ca="false" dt2D="false" dtr="false" t="normal">I46-G46</f>
        <v>0</v>
      </c>
      <c r="I46" s="22" t="n">
        <v>4404.74</v>
      </c>
      <c r="J46" s="22" t="n">
        <f aca="false" ca="false" dt2D="false" dtr="false" t="normal">K46-I46</f>
        <v>0</v>
      </c>
      <c r="K46" s="22" t="n">
        <v>4404.74</v>
      </c>
      <c r="L46" s="22" t="n">
        <f aca="false" ca="false" dt2D="false" dtr="false" t="normal">M46-K46</f>
        <v>6.399999999999636</v>
      </c>
      <c r="M46" s="22" t="n">
        <v>4411.14</v>
      </c>
      <c r="N46" s="22" t="n">
        <f aca="false" ca="false" dt2D="false" dtr="false" t="normal">O46-M46</f>
        <v>0</v>
      </c>
      <c r="O46" s="22" t="n">
        <v>4411.14</v>
      </c>
      <c r="P46" s="22" t="n">
        <f aca="false" ca="false" dt2D="false" dtr="false" t="normal">Q46-O46</f>
        <v>160.28999999999996</v>
      </c>
      <c r="Q46" s="22" t="n">
        <v>4571.43</v>
      </c>
      <c r="R46" s="22" t="n">
        <f aca="false" ca="false" dt2D="false" dtr="false" t="normal">S46-Q46</f>
        <v>0</v>
      </c>
      <c r="S46" s="22" t="n">
        <v>4571.43</v>
      </c>
      <c r="T46" s="22" t="n">
        <f aca="false" ca="false" dt2D="false" dtr="false" t="normal">U46-S46</f>
        <v>0</v>
      </c>
      <c r="U46" s="22" t="n">
        <v>4571.43</v>
      </c>
      <c r="V46" s="22" t="n">
        <f aca="false" ca="false" dt2D="false" dtr="false" t="normal">W46-U46</f>
        <v>0</v>
      </c>
      <c r="W46" s="22" t="n">
        <v>4571.43</v>
      </c>
      <c r="X46" s="22" t="n">
        <f aca="false" ca="false" dt2D="false" dtr="false" t="normal">Y46-W46</f>
        <v>-400</v>
      </c>
      <c r="Y46" s="22" t="n">
        <v>4171.43</v>
      </c>
      <c r="Z46" s="22" t="n">
        <f aca="false" ca="false" dt2D="false" dtr="false" t="normal">AA46-Y46</f>
        <v>0</v>
      </c>
      <c r="AA46" s="22" t="n">
        <v>4171.43</v>
      </c>
      <c r="AB46" s="22" t="n">
        <f aca="false" ca="false" dt2D="false" dtr="false" t="normal">AA46-C46</f>
        <v>-232.6800000000003</v>
      </c>
      <c r="AD46" s="19" t="n"/>
      <c r="AE46" s="19" t="n"/>
      <c r="AF46" s="19" t="n">
        <v>4404.11</v>
      </c>
      <c r="AG46" s="19" t="n">
        <v>4404.97</v>
      </c>
      <c r="AH46" s="19" t="n">
        <v>4404.97</v>
      </c>
    </row>
    <row outlineLevel="0" r="47">
      <c r="A47" s="20" t="s">
        <v>110</v>
      </c>
      <c r="B47" s="21" t="s">
        <v>111</v>
      </c>
      <c r="C47" s="22" t="n">
        <v>195910.28</v>
      </c>
      <c r="D47" s="22" t="n">
        <f aca="false" ca="false" dt2D="false" dtr="false" t="normal">E47-C47</f>
        <v>0</v>
      </c>
      <c r="E47" s="22" t="n">
        <v>195910.28</v>
      </c>
      <c r="F47" s="22" t="n">
        <f aca="false" ca="false" dt2D="false" dtr="false" t="normal">G47-E47</f>
        <v>10562.150000000023</v>
      </c>
      <c r="G47" s="22" t="n">
        <v>206472.43</v>
      </c>
      <c r="H47" s="22" t="n">
        <f aca="false" ca="false" dt2D="false" dtr="false" t="normal">I47-G47</f>
        <v>8142.9800000000105</v>
      </c>
      <c r="I47" s="22" t="n">
        <v>214615.41</v>
      </c>
      <c r="J47" s="22" t="n">
        <f aca="false" ca="false" dt2D="false" dtr="false" t="normal">K47-I47</f>
        <v>0</v>
      </c>
      <c r="K47" s="22" t="n">
        <v>214615.41</v>
      </c>
      <c r="L47" s="22" t="n">
        <f aca="false" ca="false" dt2D="false" dtr="false" t="normal">M47-K47</f>
        <v>319.8999999999942</v>
      </c>
      <c r="M47" s="22" t="n">
        <v>214935.31</v>
      </c>
      <c r="N47" s="22" t="n">
        <f aca="false" ca="false" dt2D="false" dtr="false" t="normal">O47-M47</f>
        <v>-4126.989999999991</v>
      </c>
      <c r="O47" s="22" t="n">
        <v>210808.32</v>
      </c>
      <c r="P47" s="22" t="n">
        <f aca="false" ca="false" dt2D="false" dtr="false" t="normal">Q47-O47</f>
        <v>6493.039999999979</v>
      </c>
      <c r="Q47" s="22" t="n">
        <v>217301.36</v>
      </c>
      <c r="R47" s="22" t="n">
        <f aca="false" ca="false" dt2D="false" dtr="false" t="normal">S47-Q47</f>
        <v>3277.920000000013</v>
      </c>
      <c r="S47" s="22" t="n">
        <v>220579.28</v>
      </c>
      <c r="T47" s="22" t="n">
        <f aca="false" ca="false" dt2D="false" dtr="false" t="normal">U47-S47</f>
        <v>3799.529999999999</v>
      </c>
      <c r="U47" s="22" t="n">
        <v>224378.81</v>
      </c>
      <c r="V47" s="22" t="n">
        <f aca="false" ca="false" dt2D="false" dtr="false" t="normal">W47-U47</f>
        <v>-77.70999999999185</v>
      </c>
      <c r="W47" s="22" t="n">
        <v>224301.1</v>
      </c>
      <c r="X47" s="22" t="n">
        <f aca="false" ca="false" dt2D="false" dtr="false" t="normal">Y47-W47</f>
        <v>227.77999999999884</v>
      </c>
      <c r="Y47" s="22" t="n">
        <v>224528.88</v>
      </c>
      <c r="Z47" s="22" t="n">
        <f aca="false" ca="false" dt2D="false" dtr="false" t="normal">AA47-Y47</f>
        <v>-240.73000000001048</v>
      </c>
      <c r="AA47" s="22" t="n">
        <v>224288.15</v>
      </c>
      <c r="AB47" s="22" t="n">
        <f aca="false" ca="false" dt2D="false" dtr="false" t="normal">AA47-C47</f>
        <v>28377.870000000024</v>
      </c>
      <c r="AD47" s="19" t="n"/>
      <c r="AE47" s="19" t="n"/>
      <c r="AF47" s="19" t="n">
        <v>185092.28</v>
      </c>
      <c r="AG47" s="19" t="n">
        <v>185136.63</v>
      </c>
      <c r="AH47" s="19" t="n">
        <v>185136.63</v>
      </c>
    </row>
    <row outlineLevel="0" r="48">
      <c r="A48" s="20" t="s">
        <v>112</v>
      </c>
      <c r="B48" s="21" t="s">
        <v>113</v>
      </c>
      <c r="C48" s="22" t="n">
        <v>3700</v>
      </c>
      <c r="D48" s="22" t="n">
        <f aca="false" ca="false" dt2D="false" dtr="false" t="normal">E48-C48</f>
        <v>0</v>
      </c>
      <c r="E48" s="22" t="n">
        <v>3700</v>
      </c>
      <c r="F48" s="22" t="n">
        <f aca="false" ca="false" dt2D="false" dtr="false" t="normal">G48-E48</f>
        <v>0</v>
      </c>
      <c r="G48" s="22" t="n">
        <v>3700</v>
      </c>
      <c r="H48" s="22" t="n">
        <f aca="false" ca="false" dt2D="false" dtr="false" t="normal">I48-G48</f>
        <v>0</v>
      </c>
      <c r="I48" s="22" t="n">
        <v>3700</v>
      </c>
      <c r="J48" s="22" t="n">
        <f aca="false" ca="false" dt2D="false" dtr="false" t="normal">K48-I48</f>
        <v>0</v>
      </c>
      <c r="K48" s="22" t="n">
        <v>3700</v>
      </c>
      <c r="L48" s="22" t="n">
        <f aca="false" ca="false" dt2D="false" dtr="false" t="normal">M48-K48</f>
        <v>0</v>
      </c>
      <c r="M48" s="22" t="n">
        <v>3700</v>
      </c>
      <c r="N48" s="22" t="n">
        <f aca="false" ca="false" dt2D="false" dtr="false" t="normal">O48-M48</f>
        <v>0</v>
      </c>
      <c r="O48" s="22" t="n">
        <v>3700</v>
      </c>
      <c r="P48" s="22" t="n">
        <f aca="false" ca="false" dt2D="false" dtr="false" t="normal">Q48-O48</f>
        <v>0</v>
      </c>
      <c r="Q48" s="22" t="n">
        <v>3700</v>
      </c>
      <c r="R48" s="22" t="n">
        <f aca="false" ca="false" dt2D="false" dtr="false" t="normal">S48-Q48</f>
        <v>2000</v>
      </c>
      <c r="S48" s="22" t="n">
        <v>5700</v>
      </c>
      <c r="T48" s="22" t="n">
        <f aca="false" ca="false" dt2D="false" dtr="false" t="normal">U48-S48</f>
        <v>0</v>
      </c>
      <c r="U48" s="22" t="n">
        <v>5700</v>
      </c>
      <c r="V48" s="22" t="n">
        <f aca="false" ca="false" dt2D="false" dtr="false" t="normal">W48-U48</f>
        <v>0</v>
      </c>
      <c r="W48" s="22" t="n">
        <v>5700</v>
      </c>
      <c r="X48" s="22" t="n">
        <f aca="false" ca="false" dt2D="false" dtr="false" t="normal">Y48-W48</f>
        <v>0</v>
      </c>
      <c r="Y48" s="22" t="n">
        <v>5700</v>
      </c>
      <c r="Z48" s="22" t="n">
        <f aca="false" ca="false" dt2D="false" dtr="false" t="normal">AA48-Y48</f>
        <v>0</v>
      </c>
      <c r="AA48" s="22" t="n">
        <v>5700</v>
      </c>
      <c r="AB48" s="22" t="n">
        <f aca="false" ca="false" dt2D="false" dtr="false" t="normal">AA48-C48</f>
        <v>2000</v>
      </c>
      <c r="AD48" s="19" t="n"/>
      <c r="AE48" s="19" t="n"/>
      <c r="AF48" s="19" t="n">
        <v>1500</v>
      </c>
      <c r="AG48" s="19" t="n">
        <v>1500</v>
      </c>
      <c r="AH48" s="19" t="n">
        <v>1500</v>
      </c>
    </row>
    <row outlineLevel="0" r="49">
      <c r="A49" s="20" t="s">
        <v>114</v>
      </c>
      <c r="B49" s="21" t="s">
        <v>115</v>
      </c>
      <c r="C49" s="22" t="n">
        <v>20652.93</v>
      </c>
      <c r="D49" s="22" t="n">
        <f aca="false" ca="false" dt2D="false" dtr="false" t="normal">E49-C49</f>
        <v>0</v>
      </c>
      <c r="E49" s="22" t="n">
        <v>20652.93</v>
      </c>
      <c r="F49" s="22" t="n">
        <f aca="false" ca="false" dt2D="false" dtr="false" t="normal">G49-E49</f>
        <v>0</v>
      </c>
      <c r="G49" s="22" t="n">
        <v>20652.93</v>
      </c>
      <c r="H49" s="22" t="n">
        <f aca="false" ca="false" dt2D="false" dtr="false" t="normal">I49-G49</f>
        <v>0</v>
      </c>
      <c r="I49" s="22" t="n">
        <v>20652.93</v>
      </c>
      <c r="J49" s="22" t="n">
        <f aca="false" ca="false" dt2D="false" dtr="false" t="normal">K49-I49</f>
        <v>0</v>
      </c>
      <c r="K49" s="22" t="n">
        <v>20652.93</v>
      </c>
      <c r="L49" s="22" t="n">
        <f aca="false" ca="false" dt2D="false" dtr="false" t="normal">M49-K49</f>
        <v>8.56000000000131</v>
      </c>
      <c r="M49" s="22" t="n">
        <v>20661.49</v>
      </c>
      <c r="N49" s="22" t="n">
        <f aca="false" ca="false" dt2D="false" dtr="false" t="normal">O49-M49</f>
        <v>0</v>
      </c>
      <c r="O49" s="22" t="n">
        <v>20661.49</v>
      </c>
      <c r="P49" s="22" t="n">
        <f aca="false" ca="false" dt2D="false" dtr="false" t="normal">Q49-O49</f>
        <v>998.7300000000032</v>
      </c>
      <c r="Q49" s="22" t="n">
        <v>21660.22</v>
      </c>
      <c r="R49" s="22" t="n">
        <f aca="false" ca="false" dt2D="false" dtr="false" t="normal">S49-Q49</f>
        <v>0</v>
      </c>
      <c r="S49" s="22" t="n">
        <v>21660.22</v>
      </c>
      <c r="T49" s="22" t="n">
        <f aca="false" ca="false" dt2D="false" dtr="false" t="normal">U49-S49</f>
        <v>0</v>
      </c>
      <c r="U49" s="22" t="n">
        <v>21660.22</v>
      </c>
      <c r="V49" s="22" t="n">
        <f aca="false" ca="false" dt2D="false" dtr="false" t="normal">W49-U49</f>
        <v>0</v>
      </c>
      <c r="W49" s="22" t="n">
        <v>21660.22</v>
      </c>
      <c r="X49" s="22" t="n">
        <f aca="false" ca="false" dt2D="false" dtr="false" t="normal">Y49-W49</f>
        <v>467.22999999999956</v>
      </c>
      <c r="Y49" s="22" t="n">
        <v>22127.45</v>
      </c>
      <c r="Z49" s="22" t="n">
        <f aca="false" ca="false" dt2D="false" dtr="false" t="normal">AA49-Y49</f>
        <v>0</v>
      </c>
      <c r="AA49" s="22" t="n">
        <v>22127.45</v>
      </c>
      <c r="AB49" s="22" t="n">
        <f aca="false" ca="false" dt2D="false" dtr="false" t="normal">AA49-C49</f>
        <v>1474.520000000004</v>
      </c>
      <c r="AD49" s="19" t="n"/>
      <c r="AE49" s="19" t="n"/>
      <c r="AF49" s="19" t="n">
        <v>20652.93</v>
      </c>
      <c r="AG49" s="19" t="n">
        <v>20652.93</v>
      </c>
      <c r="AH49" s="19" t="n">
        <v>20652.93</v>
      </c>
    </row>
    <row outlineLevel="0" r="50">
      <c r="A50" s="23" t="s">
        <v>116</v>
      </c>
      <c r="B50" s="24" t="s">
        <v>117</v>
      </c>
      <c r="C50" s="25" t="n">
        <v>22198</v>
      </c>
      <c r="D50" s="25" t="n">
        <f aca="false" ca="false" dt2D="false" dtr="false" t="normal">SUM(D51:D52)</f>
        <v>1175.0600000000013</v>
      </c>
      <c r="E50" s="25" t="n">
        <v>23373.06</v>
      </c>
      <c r="F50" s="25" t="n">
        <f aca="false" ca="false" dt2D="false" dtr="false" t="normal">SUM(F51:F52)</f>
        <v>1500</v>
      </c>
      <c r="G50" s="25" t="n">
        <v>24873.06</v>
      </c>
      <c r="H50" s="25" t="n">
        <f aca="false" ca="false" dt2D="false" dtr="false" t="normal">SUM(H51:H52)</f>
        <v>-370.00000000000364</v>
      </c>
      <c r="I50" s="25" t="n">
        <v>24503.06</v>
      </c>
      <c r="J50" s="25" t="n">
        <f aca="false" ca="false" dt2D="false" dtr="false" t="normal">SUM(J51:J52)</f>
        <v>-2.25</v>
      </c>
      <c r="K50" s="25" t="n">
        <v>24500.81</v>
      </c>
      <c r="L50" s="25" t="n">
        <f aca="false" ca="false" dt2D="false" dtr="false" t="normal">SUM(L51:L52)</f>
        <v>0</v>
      </c>
      <c r="M50" s="25" t="n">
        <v>24500.81</v>
      </c>
      <c r="N50" s="25" t="n">
        <f aca="false" ca="false" dt2D="false" dtr="false" t="normal">SUM(N51:N52)</f>
        <v>0</v>
      </c>
      <c r="O50" s="25" t="n">
        <v>24500.81</v>
      </c>
      <c r="P50" s="25" t="n">
        <f aca="false" ca="false" dt2D="false" dtr="false" t="normal">SUM(P51:P52)</f>
        <v>0</v>
      </c>
      <c r="Q50" s="25" t="n">
        <v>24500.81</v>
      </c>
      <c r="R50" s="25" t="n">
        <f aca="false" ca="false" dt2D="false" dtr="false" t="normal">SUM(R51:R52)</f>
        <v>0</v>
      </c>
      <c r="S50" s="25" t="n">
        <v>24500.81</v>
      </c>
      <c r="T50" s="25" t="n">
        <f aca="false" ca="false" dt2D="false" dtr="false" t="normal">SUM(T51:T52)</f>
        <v>0</v>
      </c>
      <c r="U50" s="25" t="n">
        <v>24500.81</v>
      </c>
      <c r="V50" s="25" t="n">
        <f aca="false" ca="false" dt2D="false" dtr="false" t="normal">SUM(V51:V52)</f>
        <v>0</v>
      </c>
      <c r="W50" s="25" t="n">
        <v>24500.81</v>
      </c>
      <c r="X50" s="25" t="n">
        <f aca="false" ca="false" dt2D="false" dtr="false" t="normal">SUM(X51:X52)</f>
        <v>0</v>
      </c>
      <c r="Y50" s="25" t="n">
        <v>24500.81</v>
      </c>
      <c r="Z50" s="25" t="n">
        <f aca="false" ca="false" dt2D="false" dtr="false" t="normal">SUM(Z51:Z52)</f>
        <v>1769.8900000000012</v>
      </c>
      <c r="AA50" s="25" t="n">
        <v>26270.7</v>
      </c>
      <c r="AB50" s="18" t="n">
        <f aca="false" ca="false" dt2D="false" dtr="false" t="normal">AA50-C50</f>
        <v>4072.7000000000007</v>
      </c>
      <c r="AD50" s="19" t="n">
        <f aca="false" ca="false" dt2D="false" dtr="false" t="normal">ROUND(C50/1000, 0)</f>
        <v>22</v>
      </c>
      <c r="AE50" s="19" t="n">
        <f aca="false" ca="false" dt2D="false" dtr="false" t="normal">ROUND(G50, 1)</f>
        <v>24873.1</v>
      </c>
      <c r="AF50" s="19" t="n">
        <v>21698</v>
      </c>
      <c r="AG50" s="19" t="n">
        <v>21698</v>
      </c>
      <c r="AH50" s="19" t="n">
        <v>21698</v>
      </c>
    </row>
    <row outlineLevel="0" r="51">
      <c r="A51" s="20" t="s">
        <v>118</v>
      </c>
      <c r="B51" s="21" t="s">
        <v>119</v>
      </c>
      <c r="C51" s="22" t="n">
        <v>6620.37</v>
      </c>
      <c r="D51" s="22" t="n">
        <f aca="false" ca="false" dt2D="false" dtr="false" t="normal">E51-C51</f>
        <v>0</v>
      </c>
      <c r="E51" s="22" t="n">
        <v>6620.37</v>
      </c>
      <c r="F51" s="22" t="n">
        <f aca="false" ca="false" dt2D="false" dtr="false" t="normal">G51-E51</f>
        <v>1000</v>
      </c>
      <c r="G51" s="22" t="n">
        <v>7620.37</v>
      </c>
      <c r="H51" s="22" t="n">
        <f aca="false" ca="false" dt2D="false" dtr="false" t="normal">I51-G51</f>
        <v>-295</v>
      </c>
      <c r="I51" s="22" t="n">
        <v>7325.37</v>
      </c>
      <c r="J51" s="22" t="n">
        <f aca="false" ca="false" dt2D="false" dtr="false" t="normal">K51-I51</f>
        <v>-77.25</v>
      </c>
      <c r="K51" s="22" t="n">
        <v>7248.12</v>
      </c>
      <c r="L51" s="22" t="n">
        <f aca="false" ca="false" dt2D="false" dtr="false" t="normal">M51-K51</f>
        <v>0</v>
      </c>
      <c r="M51" s="22" t="n">
        <v>7248.12</v>
      </c>
      <c r="N51" s="22" t="n">
        <f aca="false" ca="false" dt2D="false" dtr="false" t="normal">O51-M51</f>
        <v>0</v>
      </c>
      <c r="O51" s="22" t="n">
        <v>7248.12</v>
      </c>
      <c r="P51" s="22" t="n">
        <f aca="false" ca="false" dt2D="false" dtr="false" t="normal">Q51-O51</f>
        <v>0</v>
      </c>
      <c r="Q51" s="22" t="n">
        <v>7248.12</v>
      </c>
      <c r="R51" s="22" t="n">
        <f aca="false" ca="false" dt2D="false" dtr="false" t="normal">S51-Q51</f>
        <v>0</v>
      </c>
      <c r="S51" s="22" t="n">
        <v>7248.12</v>
      </c>
      <c r="T51" s="22" t="n">
        <f aca="false" ca="false" dt2D="false" dtr="false" t="normal">U51-S51</f>
        <v>0</v>
      </c>
      <c r="U51" s="22" t="n">
        <v>7248.12</v>
      </c>
      <c r="V51" s="22" t="n">
        <f aca="false" ca="false" dt2D="false" dtr="false" t="normal">W51-U51</f>
        <v>0</v>
      </c>
      <c r="W51" s="22" t="n">
        <v>7248.12</v>
      </c>
      <c r="X51" s="22" t="n">
        <f aca="false" ca="false" dt2D="false" dtr="false" t="normal">Y51-W51</f>
        <v>0</v>
      </c>
      <c r="Y51" s="22" t="n">
        <v>7248.12</v>
      </c>
      <c r="Z51" s="22" t="n">
        <f aca="false" ca="false" dt2D="false" dtr="false" t="normal">AA51-Y51</f>
        <v>-0.010000000000218279</v>
      </c>
      <c r="AA51" s="22" t="n">
        <v>7248.11</v>
      </c>
      <c r="AB51" s="22" t="n">
        <f aca="false" ca="false" dt2D="false" dtr="false" t="normal">AA51-C51</f>
        <v>627.7399999999998</v>
      </c>
      <c r="AD51" s="19" t="n"/>
      <c r="AE51" s="19" t="n"/>
      <c r="AF51" s="19" t="n">
        <v>6120.37</v>
      </c>
      <c r="AG51" s="19" t="n">
        <v>5078.5</v>
      </c>
      <c r="AH51" s="19" t="n">
        <v>5078.5</v>
      </c>
    </row>
    <row outlineLevel="0" r="52">
      <c r="A52" s="20" t="s">
        <v>120</v>
      </c>
      <c r="B52" s="21" t="s">
        <v>121</v>
      </c>
      <c r="C52" s="22" t="n">
        <v>15577.63</v>
      </c>
      <c r="D52" s="22" t="n">
        <f aca="false" ca="false" dt2D="false" dtr="false" t="normal">E52-C52</f>
        <v>1175.0600000000013</v>
      </c>
      <c r="E52" s="22" t="n">
        <v>16752.69</v>
      </c>
      <c r="F52" s="22" t="n">
        <f aca="false" ca="false" dt2D="false" dtr="false" t="normal">G52-E52</f>
        <v>500</v>
      </c>
      <c r="G52" s="22" t="n">
        <v>17252.69</v>
      </c>
      <c r="H52" s="22" t="n">
        <f aca="false" ca="false" dt2D="false" dtr="false" t="normal">I52-G52</f>
        <v>-75.00000000000364</v>
      </c>
      <c r="I52" s="22" t="n">
        <v>17177.69</v>
      </c>
      <c r="J52" s="22" t="n">
        <f aca="false" ca="false" dt2D="false" dtr="false" t="normal">K52-I52</f>
        <v>75</v>
      </c>
      <c r="K52" s="22" t="n">
        <v>17252.69</v>
      </c>
      <c r="L52" s="22" t="n">
        <f aca="false" ca="false" dt2D="false" dtr="false" t="normal">M52-K52</f>
        <v>0</v>
      </c>
      <c r="M52" s="22" t="n">
        <v>17252.69</v>
      </c>
      <c r="N52" s="22" t="n">
        <f aca="false" ca="false" dt2D="false" dtr="false" t="normal">O52-M52</f>
        <v>0</v>
      </c>
      <c r="O52" s="22" t="n">
        <v>17252.69</v>
      </c>
      <c r="P52" s="22" t="n">
        <f aca="false" ca="false" dt2D="false" dtr="false" t="normal">Q52-O52</f>
        <v>0</v>
      </c>
      <c r="Q52" s="22" t="n">
        <v>17252.69</v>
      </c>
      <c r="R52" s="22" t="n">
        <f aca="false" ca="false" dt2D="false" dtr="false" t="normal">S52-Q52</f>
        <v>0</v>
      </c>
      <c r="S52" s="22" t="n">
        <v>17252.69</v>
      </c>
      <c r="T52" s="22" t="n">
        <f aca="false" ca="false" dt2D="false" dtr="false" t="normal">U52-S52</f>
        <v>0</v>
      </c>
      <c r="U52" s="22" t="n">
        <v>17252.69</v>
      </c>
      <c r="V52" s="22" t="n">
        <f aca="false" ca="false" dt2D="false" dtr="false" t="normal">W52-U52</f>
        <v>0</v>
      </c>
      <c r="W52" s="22" t="n">
        <v>17252.69</v>
      </c>
      <c r="X52" s="22" t="n">
        <f aca="false" ca="false" dt2D="false" dtr="false" t="normal">Y52-W52</f>
        <v>0</v>
      </c>
      <c r="Y52" s="22" t="n">
        <v>17252.69</v>
      </c>
      <c r="Z52" s="22" t="n">
        <f aca="false" ca="false" dt2D="false" dtr="false" t="normal">AA52-Y52</f>
        <v>1769.9000000000015</v>
      </c>
      <c r="AA52" s="22" t="n">
        <v>19022.59</v>
      </c>
      <c r="AB52" s="22" t="n">
        <f aca="false" ca="false" dt2D="false" dtr="false" t="normal">AA52-C52</f>
        <v>3444.959999999999</v>
      </c>
      <c r="AD52" s="19" t="n"/>
      <c r="AE52" s="19" t="n"/>
      <c r="AF52" s="19" t="n">
        <v>15577.63</v>
      </c>
      <c r="AG52" s="19" t="n">
        <v>16619.5</v>
      </c>
      <c r="AH52" s="19" t="n">
        <v>16619.5</v>
      </c>
    </row>
    <row outlineLevel="0" r="53">
      <c r="A53" s="23" t="s">
        <v>122</v>
      </c>
      <c r="B53" s="24" t="s">
        <v>123</v>
      </c>
      <c r="C53" s="25" t="n">
        <v>208368.83</v>
      </c>
      <c r="D53" s="25" t="n">
        <f aca="false" ca="false" dt2D="false" dtr="false" t="normal">SUM(D54)</f>
        <v>0</v>
      </c>
      <c r="E53" s="25" t="n">
        <v>208368.83</v>
      </c>
      <c r="F53" s="25" t="n">
        <f aca="false" ca="false" dt2D="false" dtr="false" t="normal">SUM(F54)</f>
        <v>0</v>
      </c>
      <c r="G53" s="25" t="n">
        <v>208368.83</v>
      </c>
      <c r="H53" s="25" t="n">
        <f aca="false" ca="false" dt2D="false" dtr="false" t="normal">SUM(H54)</f>
        <v>0</v>
      </c>
      <c r="I53" s="25" t="n">
        <v>208368.83</v>
      </c>
      <c r="J53" s="25" t="n">
        <f aca="false" ca="false" dt2D="false" dtr="false" t="normal">SUM(J54)</f>
        <v>0</v>
      </c>
      <c r="K53" s="25" t="n">
        <v>208368.83</v>
      </c>
      <c r="L53" s="25" t="n">
        <f aca="false" ca="false" dt2D="false" dtr="false" t="normal">SUM(L54)</f>
        <v>0</v>
      </c>
      <c r="M53" s="25" t="n">
        <v>208368.83</v>
      </c>
      <c r="N53" s="25" t="n">
        <f aca="false" ca="false" dt2D="false" dtr="false" t="normal">SUM(N54)</f>
        <v>-80000</v>
      </c>
      <c r="O53" s="25" t="n">
        <v>128368.83</v>
      </c>
      <c r="P53" s="25" t="n">
        <f aca="false" ca="false" dt2D="false" dtr="false" t="normal">SUM(P54)</f>
        <v>0</v>
      </c>
      <c r="Q53" s="25" t="n">
        <v>128368.83</v>
      </c>
      <c r="R53" s="25" t="n">
        <f aca="false" ca="false" dt2D="false" dtr="false" t="normal">SUM(R54)</f>
        <v>0</v>
      </c>
      <c r="S53" s="25" t="n">
        <v>128368.83</v>
      </c>
      <c r="T53" s="25" t="n">
        <f aca="false" ca="false" dt2D="false" dtr="false" t="normal">SUM(T54)</f>
        <v>0</v>
      </c>
      <c r="U53" s="25" t="n">
        <v>128368.83</v>
      </c>
      <c r="V53" s="25" t="n">
        <f aca="false" ca="false" dt2D="false" dtr="false" t="normal">SUM(V54)</f>
        <v>0</v>
      </c>
      <c r="W53" s="25" t="n">
        <v>128368.83</v>
      </c>
      <c r="X53" s="25" t="n">
        <f aca="false" ca="false" dt2D="false" dtr="false" t="normal">SUM(X54)</f>
        <v>0</v>
      </c>
      <c r="Y53" s="25" t="n">
        <v>128368.83</v>
      </c>
      <c r="Z53" s="25" t="n">
        <f aca="false" ca="false" dt2D="false" dtr="false" t="normal">SUM(Z54)</f>
        <v>-23000</v>
      </c>
      <c r="AA53" s="25" t="n">
        <v>105368.83</v>
      </c>
      <c r="AB53" s="18" t="n">
        <f aca="false" ca="false" dt2D="false" dtr="false" t="normal">AA53-C53</f>
        <v>-103000</v>
      </c>
      <c r="AD53" s="19" t="n">
        <f aca="false" ca="false" dt2D="false" dtr="false" t="normal">ROUND(C53/1000, 0)</f>
        <v>208</v>
      </c>
      <c r="AE53" s="19" t="n">
        <f aca="false" ca="false" dt2D="false" dtr="false" t="normal">ROUND(G53, 1)</f>
        <v>208368.8</v>
      </c>
      <c r="AF53" s="19" t="n">
        <v>208368.83</v>
      </c>
      <c r="AG53" s="19" t="n">
        <v>218527.73</v>
      </c>
      <c r="AH53" s="19" t="n">
        <v>228061</v>
      </c>
    </row>
    <row ht="30.75" outlineLevel="0" r="54">
      <c r="A54" s="20" t="s">
        <v>124</v>
      </c>
      <c r="B54" s="21" t="s">
        <v>125</v>
      </c>
      <c r="C54" s="22" t="n">
        <v>208368.83</v>
      </c>
      <c r="D54" s="22" t="n">
        <f aca="false" ca="false" dt2D="false" dtr="false" t="normal">E54-C54</f>
        <v>0</v>
      </c>
      <c r="E54" s="22" t="n">
        <v>208368.83</v>
      </c>
      <c r="F54" s="22" t="n">
        <f aca="false" ca="false" dt2D="false" dtr="false" t="normal">G54-E54</f>
        <v>0</v>
      </c>
      <c r="G54" s="22" t="n">
        <v>208368.83</v>
      </c>
      <c r="H54" s="22" t="n">
        <f aca="false" ca="false" dt2D="false" dtr="false" t="normal">I54-G54</f>
        <v>0</v>
      </c>
      <c r="I54" s="22" t="n">
        <v>208368.83</v>
      </c>
      <c r="J54" s="22" t="n">
        <f aca="false" ca="false" dt2D="false" dtr="false" t="normal">K54-I54</f>
        <v>0</v>
      </c>
      <c r="K54" s="22" t="n">
        <v>208368.83</v>
      </c>
      <c r="L54" s="22" t="n">
        <f aca="false" ca="false" dt2D="false" dtr="false" t="normal">M54-K54</f>
        <v>0</v>
      </c>
      <c r="M54" s="22" t="n">
        <v>208368.83</v>
      </c>
      <c r="N54" s="22" t="n">
        <f aca="false" ca="false" dt2D="false" dtr="false" t="normal">O54-M54</f>
        <v>-80000</v>
      </c>
      <c r="O54" s="22" t="n">
        <v>128368.83</v>
      </c>
      <c r="P54" s="22" t="n">
        <f aca="false" ca="false" dt2D="false" dtr="false" t="normal">Q54-O54</f>
        <v>0</v>
      </c>
      <c r="Q54" s="22" t="n">
        <v>128368.83</v>
      </c>
      <c r="R54" s="22" t="n">
        <f aca="false" ca="false" dt2D="false" dtr="false" t="normal">S54-Q54</f>
        <v>0</v>
      </c>
      <c r="S54" s="22" t="n">
        <v>128368.83</v>
      </c>
      <c r="T54" s="22" t="n">
        <f aca="false" ca="false" dt2D="false" dtr="false" t="normal">U54-S54</f>
        <v>0</v>
      </c>
      <c r="U54" s="22" t="n">
        <v>128368.83</v>
      </c>
      <c r="V54" s="22" t="n">
        <f aca="false" ca="false" dt2D="false" dtr="false" t="normal">W54-U54</f>
        <v>0</v>
      </c>
      <c r="W54" s="22" t="n">
        <v>128368.83</v>
      </c>
      <c r="X54" s="22" t="n">
        <f aca="false" ca="false" dt2D="false" dtr="false" t="normal">Y54-W54</f>
        <v>0</v>
      </c>
      <c r="Y54" s="22" t="n">
        <v>128368.83</v>
      </c>
      <c r="Z54" s="22" t="n">
        <f aca="false" ca="false" dt2D="false" dtr="false" t="normal">AA54-Y54</f>
        <v>-23000</v>
      </c>
      <c r="AA54" s="22" t="n">
        <v>105368.83</v>
      </c>
      <c r="AB54" s="22" t="n">
        <f aca="false" ca="false" dt2D="false" dtr="false" t="normal">AA54-C54</f>
        <v>-103000</v>
      </c>
      <c r="AD54" s="19" t="n"/>
      <c r="AE54" s="19" t="n"/>
      <c r="AF54" s="19" t="n">
        <v>208368.83</v>
      </c>
      <c r="AG54" s="19" t="n">
        <v>218527.73</v>
      </c>
      <c r="AH54" s="19" t="n">
        <v>228061</v>
      </c>
    </row>
    <row hidden="true" ht="18.75" outlineLevel="0" r="55">
      <c r="A55" s="23" t="n"/>
      <c r="B55" s="24" t="s">
        <v>126</v>
      </c>
      <c r="C55" s="25" t="n">
        <v>0</v>
      </c>
      <c r="D55" s="25" t="n"/>
      <c r="E55" s="25" t="n">
        <v>0</v>
      </c>
      <c r="F55" s="25" t="n"/>
      <c r="G55" s="25" t="n">
        <v>0</v>
      </c>
      <c r="H55" s="25" t="n"/>
      <c r="I55" s="25" t="n">
        <v>0</v>
      </c>
      <c r="J55" s="25" t="n"/>
      <c r="K55" s="25" t="n">
        <v>0</v>
      </c>
      <c r="L55" s="25" t="n"/>
      <c r="M55" s="25" t="n">
        <v>0</v>
      </c>
      <c r="N55" s="25" t="n"/>
      <c r="O55" s="25" t="n">
        <v>0</v>
      </c>
      <c r="P55" s="25" t="n"/>
      <c r="Q55" s="25" t="n">
        <v>0</v>
      </c>
      <c r="R55" s="25" t="n"/>
      <c r="S55" s="25" t="n">
        <v>0</v>
      </c>
      <c r="T55" s="25" t="n"/>
      <c r="U55" s="25" t="n"/>
      <c r="V55" s="25" t="n"/>
      <c r="W55" s="25" t="n"/>
      <c r="X55" s="25" t="n"/>
      <c r="Y55" s="25" t="n"/>
      <c r="Z55" s="25" t="n"/>
      <c r="AA55" s="25" t="n"/>
      <c r="AB55" s="25" t="n">
        <f aca="false" ca="false" dt2D="false" dtr="false" t="normal">O55-C55</f>
        <v>0</v>
      </c>
      <c r="AD55" s="19" t="n">
        <f aca="false" ca="false" dt2D="false" dtr="false" t="normal">ROUND(C55/1000, 0)</f>
        <v>0</v>
      </c>
      <c r="AE55" s="19" t="n">
        <f aca="false" ca="false" dt2D="false" dtr="false" t="normal">ROUND(G55, 1)</f>
        <v>0</v>
      </c>
      <c r="AF55" s="19" t="n">
        <v>0</v>
      </c>
      <c r="AG55" s="19" t="n">
        <v>154902.94</v>
      </c>
      <c r="AH55" s="19" t="n">
        <v>281155</v>
      </c>
    </row>
    <row ht="18.75" outlineLevel="0" r="56">
      <c r="A56" s="30" t="n"/>
      <c r="B56" s="31" t="s">
        <v>127</v>
      </c>
      <c r="C56" s="25" t="n">
        <v>16432868.22</v>
      </c>
      <c r="D56" s="25" t="n">
        <f aca="false" ca="false" dt2D="false" dtr="false" t="normal">D7+D16+D19+D24+D31+D38+D41+D53+D45+D50+D55</f>
        <v>219101.11000000106</v>
      </c>
      <c r="E56" s="25" t="n">
        <v>16651969.33</v>
      </c>
      <c r="F56" s="25" t="n">
        <f aca="false" ca="false" dt2D="false" dtr="false" t="normal">F7+F16+F19+F24+F31+F38+F41+F53+F45+F50+F55</f>
        <v>587858.4300000002</v>
      </c>
      <c r="G56" s="25" t="n">
        <v>17239827.76</v>
      </c>
      <c r="H56" s="25" t="n">
        <f aca="false" ca="false" dt2D="false" dtr="false" t="normal">H7+H16+H19+H24+H31+H38+H41+H53+H45+H50+H55</f>
        <v>60847.81999999928</v>
      </c>
      <c r="I56" s="25" t="n">
        <v>17300675.58</v>
      </c>
      <c r="J56" s="25" t="n">
        <f aca="false" ca="false" dt2D="false" dtr="false" t="normal">J7+J16+J19+J24+J31+J38+J41+J53+J45+J50+J55</f>
        <v>-14422.4600000002</v>
      </c>
      <c r="K56" s="25" t="n">
        <v>17286254.75</v>
      </c>
      <c r="L56" s="25" t="n">
        <f aca="false" ca="false" dt2D="false" dtr="false" t="normal">L7+L16+L19+L24+L31+L38+L41+L53+L45+L50+L55</f>
        <v>51275.24999999994</v>
      </c>
      <c r="M56" s="25" t="n">
        <v>17337530</v>
      </c>
      <c r="N56" s="25" t="n">
        <f aca="false" ca="false" dt2D="false" dtr="false" t="normal">N7+N16+N19+N24+N31+N38+N41+N53+N45+N50+N55</f>
        <v>441171.14999999944</v>
      </c>
      <c r="O56" s="25" t="n">
        <v>17778701.15</v>
      </c>
      <c r="P56" s="25" t="n">
        <f aca="false" ca="false" dt2D="false" dtr="false" t="normal">P7+P16+P19+P24+P31+P38+P41+P53+P45+P50+P55+P29</f>
        <v>439520.75999999885</v>
      </c>
      <c r="Q56" s="25" t="n">
        <f aca="false" ca="false" dt2D="false" dtr="false" t="normal">Q7+Q16+Q19+Q24+Q31+Q38+Q41+Q53+Q45+Q50+Q55+Q29</f>
        <v>18218221.909999996</v>
      </c>
      <c r="R56" s="25" t="n">
        <f aca="false" ca="false" dt2D="false" dtr="false" t="normal">R7+R16+R19+R24+R31+R38+R41+R53+R45+R50+R55+R29</f>
        <v>137361.94000000073</v>
      </c>
      <c r="S56" s="25" t="n">
        <f aca="false" ca="false" dt2D="false" dtr="false" t="normal">S7+S16+S19+S24+S31+S38+S41+S53+S45+S50+S55+S29</f>
        <v>18355583.849999994</v>
      </c>
      <c r="T56" s="25" t="n">
        <f aca="false" ca="false" dt2D="false" dtr="false" t="normal">T7+T16+T19+T24+T31+T38+T41+T53+T45+T50+T55+T29</f>
        <v>-73625.59999999967</v>
      </c>
      <c r="U56" s="25" t="n">
        <f aca="false" ca="false" dt2D="false" dtr="false" t="normal">U7+U16+U19+U24+U31+U38+U41+U53+U45+U50+U55+U29</f>
        <v>18281958.249999996</v>
      </c>
      <c r="V56" s="25" t="n">
        <f aca="false" ca="false" dt2D="false" dtr="false" t="normal">V7+V16+V19+V24+V31+V38+V41+V53+V45+V50+V55+V29</f>
        <v>-4294.569999999718</v>
      </c>
      <c r="W56" s="25" t="n">
        <f aca="false" ca="false" dt2D="false" dtr="false" t="normal">W7+W16+W19+W24+W31+W38+W41+W53+W45+W50+W55+W29</f>
        <v>18277663.679999996</v>
      </c>
      <c r="X56" s="25" t="n">
        <f aca="false" ca="false" dt2D="false" dtr="false" t="normal">X7+X16+X19+X24+X31+X38+X41+X53+X45+X50+X55+X29</f>
        <v>127411.7700000004</v>
      </c>
      <c r="Y56" s="25" t="n">
        <f aca="false" ca="false" dt2D="false" dtr="false" t="normal">Y7+Y16+Y19+Y24+Y31+Y38+Y41+Y53+Y45+Y50+Y55+Y29</f>
        <v>18405075.45</v>
      </c>
      <c r="Z56" s="25" t="n">
        <f aca="false" ca="false" dt2D="false" dtr="false" t="normal">Z7+Z16+Z19+Z24+Z31+Z38+Z41+Z53+Z45+Z50+Z55+Z29</f>
        <v>379994.5799999994</v>
      </c>
      <c r="AA56" s="25" t="n">
        <f aca="false" ca="false" dt2D="false" dtr="false" t="normal">AA7+AA16+AA19+AA24+AA31+AA38+AA41+AA53+AA45+AA50+AA55+AA29</f>
        <v>18785070.029999997</v>
      </c>
      <c r="AB56" s="25" t="n">
        <f aca="false" ca="false" dt2D="false" dtr="false" t="normal">AB7+AB16+AB19+AB24+AB31+AB38+AB41+AB53+AB45+AB50+AB55+AB29</f>
        <v>2352201.8100000005</v>
      </c>
      <c r="AC56" s="19" t="n"/>
      <c r="AD56" s="19" t="n"/>
      <c r="AE56" s="19" t="n">
        <v>15765765.58</v>
      </c>
      <c r="AF56" s="19" t="n">
        <v>13898981.53</v>
      </c>
      <c r="AG56" s="19" t="n">
        <v>14066147.76</v>
      </c>
    </row>
    <row outlineLevel="0" r="57">
      <c r="A57" s="2" t="n"/>
      <c r="B57" s="2" t="s"/>
      <c r="C57" s="32" t="n">
        <f aca="false" ca="false" dt2D="false" dtr="false" t="normal">'[1]контроль'!B8</f>
        <v>16432868.22</v>
      </c>
      <c r="D57" s="32" t="n">
        <f aca="false" ca="false" dt2D="false" dtr="false" t="normal">'[1]контроль'!C8</f>
        <v>14075482.489999998</v>
      </c>
      <c r="E57" s="32" t="n">
        <v>16651969.33</v>
      </c>
      <c r="F57" s="32" t="n">
        <f aca="false" ca="false" dt2D="false" dtr="false" t="normal">'[1]контроль'!E8</f>
        <v>0</v>
      </c>
      <c r="G57" s="32" t="n">
        <v>17239827.76</v>
      </c>
      <c r="H57" s="32" t="n">
        <f aca="false" ca="false" dt2D="false" dtr="false" t="normal">'[1]контроль'!G8</f>
        <v>0</v>
      </c>
      <c r="I57" s="32" t="n">
        <v>17286254.75</v>
      </c>
      <c r="J57" s="32" t="n">
        <f aca="false" ca="false" dt2D="false" dtr="false" t="normal">'[1]контроль'!I8</f>
        <v>0</v>
      </c>
      <c r="K57" s="32" t="n">
        <v>17286254.75</v>
      </c>
      <c r="L57" s="32" t="n">
        <f aca="false" ca="false" dt2D="false" dtr="false" t="normal">'[1]контроль'!K8</f>
        <v>0</v>
      </c>
      <c r="N57" s="32" t="n">
        <f aca="false" ca="false" dt2D="false" dtr="false" t="normal">'[1]контроль'!M8</f>
        <v>0</v>
      </c>
      <c r="O57" s="32" t="n"/>
      <c r="P57" s="32" t="n">
        <f aca="false" ca="false" dt2D="false" dtr="false" t="normal">'[1]контроль'!O8</f>
        <v>0</v>
      </c>
      <c r="Q57" s="32" t="n"/>
      <c r="R57" s="32" t="n">
        <f aca="false" ca="false" dt2D="false" dtr="false" t="normal">'[1]контроль'!Q8</f>
        <v>0</v>
      </c>
      <c r="S57" s="32" t="n"/>
      <c r="T57" s="32" t="n">
        <f aca="false" ca="false" dt2D="false" dtr="false" t="normal">'[1]контроль'!S8</f>
        <v>0</v>
      </c>
      <c r="U57" s="32" t="n"/>
      <c r="V57" s="32" t="n">
        <f aca="false" ca="false" dt2D="false" dtr="false" t="normal">'[1]контроль'!U8</f>
        <v>0</v>
      </c>
      <c r="W57" s="32" t="n"/>
      <c r="X57" s="32" t="n">
        <f aca="false" ca="false" dt2D="false" dtr="false" t="normal">'[1]контроль'!W8</f>
        <v>0</v>
      </c>
      <c r="Y57" s="32" t="n"/>
      <c r="Z57" s="32" t="n">
        <f aca="false" ca="false" dt2D="false" dtr="false" t="normal">'[1]контроль'!Y8</f>
        <v>0</v>
      </c>
      <c r="AA57" s="32" t="n"/>
      <c r="AB57" s="18" t="n">
        <f aca="false" ca="false" dt2D="false" dtr="false" t="normal">AA56-C56</f>
        <v>2352201.809999997</v>
      </c>
      <c r="AE57" s="19" t="n">
        <v>15765765.58</v>
      </c>
      <c r="AF57" s="19" t="n">
        <v>13898981.53</v>
      </c>
      <c r="AG57" s="19" t="n">
        <v>14066147.76</v>
      </c>
    </row>
    <row outlineLevel="0" r="58">
      <c r="A58" s="33" t="s">
        <v>128</v>
      </c>
      <c r="B58" s="33" t="s"/>
      <c r="C58" s="32" t="n">
        <f aca="false" ca="false" dt2D="false" dtr="false" t="normal">'[1]контроль'!B16</f>
        <v>16432868.220000003</v>
      </c>
      <c r="D58" s="32" t="n">
        <f aca="false" ca="false" dt2D="false" dtr="false" t="normal">'[1]контроль'!C16</f>
        <v>14075482.489999998</v>
      </c>
      <c r="E58" s="32" t="n">
        <v>16651969.33</v>
      </c>
      <c r="F58" s="32" t="n">
        <f aca="false" ca="false" dt2D="false" dtr="false" t="normal">'[1]контроль'!E16</f>
        <v>0</v>
      </c>
      <c r="G58" s="32" t="n">
        <v>17239827.76</v>
      </c>
      <c r="H58" s="32" t="n">
        <f aca="false" ca="false" dt2D="false" dtr="false" t="normal">'[1]контроль'!G16</f>
        <v>0</v>
      </c>
      <c r="I58" s="32" t="n">
        <v>17286254.75</v>
      </c>
      <c r="J58" s="32" t="n">
        <f aca="false" ca="false" dt2D="false" dtr="false" t="normal">'[1]контроль'!I16</f>
        <v>0</v>
      </c>
      <c r="K58" s="32" t="n">
        <v>17286254.75</v>
      </c>
      <c r="L58" s="32" t="n">
        <f aca="false" ca="false" dt2D="false" dtr="false" t="normal">'[1]контроль'!K16</f>
        <v>0</v>
      </c>
      <c r="N58" s="32" t="n">
        <f aca="false" ca="false" dt2D="false" dtr="false" t="normal">'[1]контроль'!M16</f>
        <v>0</v>
      </c>
      <c r="O58" s="32" t="n"/>
      <c r="P58" s="32" t="n">
        <f aca="false" ca="false" dt2D="false" dtr="false" t="normal">'[1]контроль'!O16</f>
        <v>0</v>
      </c>
      <c r="Q58" s="32" t="n"/>
      <c r="R58" s="32" t="n">
        <f aca="false" ca="false" dt2D="false" dtr="false" t="normal">'[1]контроль'!Q16</f>
        <v>0</v>
      </c>
      <c r="S58" s="32" t="n"/>
      <c r="T58" s="32" t="n">
        <f aca="false" ca="false" dt2D="false" dtr="false" t="normal">'[1]контроль'!S16</f>
        <v>0</v>
      </c>
      <c r="U58" s="32" t="n"/>
      <c r="V58" s="32" t="n">
        <f aca="false" ca="false" dt2D="false" dtr="false" t="normal">'[1]контроль'!U16</f>
        <v>0</v>
      </c>
      <c r="W58" s="32" t="n"/>
      <c r="X58" s="32" t="n">
        <f aca="false" ca="false" dt2D="false" dtr="false" t="normal">'[1]контроль'!W16</f>
        <v>0</v>
      </c>
      <c r="Y58" s="32" t="n"/>
      <c r="Z58" s="32" t="n">
        <f aca="false" ca="false" dt2D="false" dtr="false" t="normal">'[1]контроль'!Y16</f>
        <v>0</v>
      </c>
      <c r="AA58" s="32" t="n"/>
      <c r="AB58" s="32" t="n"/>
      <c r="AE58" s="19" t="n">
        <v>15765765.58</v>
      </c>
      <c r="AF58" s="19" t="n">
        <v>13898981.53</v>
      </c>
      <c r="AG58" s="19" t="n">
        <v>14066147.76</v>
      </c>
    </row>
    <row outlineLevel="0" r="59">
      <c r="A59" s="33" t="n"/>
      <c r="B59" s="33" t="s"/>
      <c r="I59" s="2" t="n"/>
      <c r="K59" s="2" t="n"/>
    </row>
    <row outlineLevel="0" r="60">
      <c r="A60" s="33" t="s">
        <v>129</v>
      </c>
      <c r="B60" s="33" t="s"/>
      <c r="C60" s="32" t="n">
        <f aca="false" ca="false" dt2D="false" dtr="false" t="normal">C56-C58</f>
        <v>0</v>
      </c>
      <c r="D60" s="32" t="n">
        <f aca="false" ca="false" dt2D="false" dtr="false" t="normal">D56-D58</f>
        <v>-13856381.379999997</v>
      </c>
      <c r="E60" s="32" t="n">
        <v>0</v>
      </c>
      <c r="F60" s="32" t="n">
        <f aca="false" ca="false" dt2D="false" dtr="false" t="normal">F56-F58</f>
        <v>587858.4300000002</v>
      </c>
      <c r="G60" s="32" t="n">
        <v>0</v>
      </c>
      <c r="H60" s="32" t="n">
        <f aca="false" ca="false" dt2D="false" dtr="false" t="normal">H56-H58</f>
        <v>60847.81999999928</v>
      </c>
      <c r="I60" s="2" t="n"/>
      <c r="J60" s="32" t="n">
        <f aca="false" ca="false" dt2D="false" dtr="false" t="normal">J56-J58</f>
        <v>-14422.4600000002</v>
      </c>
      <c r="K60" s="2" t="n"/>
      <c r="L60" s="32" t="n">
        <f aca="false" ca="false" dt2D="false" dtr="false" t="normal">L56-L58</f>
        <v>51275.24999999994</v>
      </c>
      <c r="N60" s="32" t="n">
        <f aca="false" ca="false" dt2D="false" dtr="false" t="normal">N56-N58</f>
        <v>441171.14999999944</v>
      </c>
      <c r="O60" s="32" t="n"/>
      <c r="P60" s="32" t="n">
        <f aca="false" ca="false" dt2D="false" dtr="false" t="normal">P56-P58</f>
        <v>439520.75999999885</v>
      </c>
      <c r="Q60" s="32" t="n"/>
      <c r="R60" s="32" t="n">
        <f aca="false" ca="false" dt2D="false" dtr="false" t="normal">R56-R58</f>
        <v>137361.94000000073</v>
      </c>
      <c r="S60" s="32" t="n"/>
      <c r="T60" s="32" t="n">
        <f aca="false" ca="false" dt2D="false" dtr="false" t="normal">T56-T58</f>
        <v>-73625.59999999967</v>
      </c>
      <c r="U60" s="32" t="n"/>
      <c r="V60" s="32" t="n">
        <f aca="false" ca="false" dt2D="false" dtr="false" t="normal">V56-V58</f>
        <v>-4294.569999999718</v>
      </c>
      <c r="W60" s="32" t="n"/>
      <c r="X60" s="32" t="n">
        <f aca="false" ca="false" dt2D="false" dtr="false" t="normal">X56-X58</f>
        <v>127411.7700000004</v>
      </c>
      <c r="Y60" s="32" t="n"/>
      <c r="Z60" s="32" t="n">
        <f aca="false" ca="false" dt2D="false" dtr="false" t="normal">Z56-Z58</f>
        <v>379994.5799999994</v>
      </c>
      <c r="AA60" s="32" t="n"/>
      <c r="AB60" s="32" t="n"/>
      <c r="AE60" s="19" t="n">
        <v>0</v>
      </c>
      <c r="AF60" s="19" t="n">
        <v>0</v>
      </c>
      <c r="AG60" s="19" t="n">
        <v>0</v>
      </c>
    </row>
    <row ht="18" outlineLevel="0" r="61">
      <c r="A61" s="2" t="n"/>
      <c r="B61" s="2" t="s"/>
    </row>
    <row outlineLevel="0" r="62">
      <c r="A62" s="2" t="n"/>
      <c r="I62" s="32" t="n">
        <v>0</v>
      </c>
      <c r="K62" s="32" t="n">
        <v>0</v>
      </c>
    </row>
    <row outlineLevel="0" r="63">
      <c r="A63" s="2" t="n"/>
    </row>
    <row outlineLevel="0" r="64">
      <c r="A64" s="33" t="s">
        <v>130</v>
      </c>
      <c r="B64" s="33" t="s"/>
      <c r="C64" s="32" t="n">
        <f aca="false" ca="false" dt2D="false" dtr="false" t="normal">C31+C38+C41+C45</f>
        <v>12345644.670000002</v>
      </c>
      <c r="E64" s="32" t="n">
        <v>12489680</v>
      </c>
      <c r="G64" s="32" t="n">
        <v>13088259.68</v>
      </c>
      <c r="AE64" s="19" t="n">
        <v>12526291.61</v>
      </c>
    </row>
    <row outlineLevel="0" r="65">
      <c r="A65" s="2" t="n"/>
      <c r="B65" s="2" t="s"/>
      <c r="C65" s="3" t="n">
        <f aca="false" ca="false" dt2D="false" dtr="false" t="normal">ROUND(C64/C56*100, 2)</f>
        <v>75.13</v>
      </c>
      <c r="E65" s="3" t="n">
        <v>75</v>
      </c>
      <c r="G65" s="3" t="n">
        <v>75.92</v>
      </c>
      <c r="AE65" s="2" t="n">
        <v>79.45</v>
      </c>
    </row>
    <row outlineLevel="0" r="66">
      <c r="I66" s="32" t="n">
        <v>13175863.7</v>
      </c>
      <c r="K66" s="32" t="n">
        <v>13175863.7</v>
      </c>
    </row>
    <row outlineLevel="0" r="67">
      <c r="B67" s="34" t="s">
        <v>131</v>
      </c>
      <c r="C67" s="32" t="n">
        <f aca="false" ca="false" dt2D="false" dtr="false" t="normal">C19+C24</f>
        <v>2707144.48</v>
      </c>
      <c r="E67" s="32" t="n">
        <v>2770328.88</v>
      </c>
      <c r="G67" s="32" t="n">
        <v>2776548.61</v>
      </c>
      <c r="I67" s="3" t="n">
        <v>76.22</v>
      </c>
      <c r="K67" s="3" t="n">
        <v>76.22</v>
      </c>
      <c r="AE67" s="19" t="n">
        <v>2007906.68</v>
      </c>
    </row>
    <row outlineLevel="0" r="68">
      <c r="C68" s="3" t="n">
        <f aca="false" ca="false" dt2D="false" dtr="false" t="normal">ROUND(C67/C56*100, 2)</f>
        <v>16.47</v>
      </c>
      <c r="E68" s="3" t="n">
        <v>16.64</v>
      </c>
      <c r="G68" s="3" t="n">
        <v>16.11</v>
      </c>
      <c r="AE68" s="2" t="n">
        <v>12.74</v>
      </c>
    </row>
    <row outlineLevel="0" r="69">
      <c r="B69" s="34" t="s">
        <v>132</v>
      </c>
      <c r="C69" s="32" t="n">
        <f aca="false" ca="false" dt2D="false" dtr="false" t="normal">C7+C16+C50+C53</f>
        <v>1380079.07</v>
      </c>
      <c r="E69" s="32" t="n">
        <v>1391960.45</v>
      </c>
      <c r="G69" s="32" t="n">
        <v>1375019.47</v>
      </c>
      <c r="I69" s="32" t="n">
        <v>2751986.32</v>
      </c>
      <c r="K69" s="32" t="n">
        <v>2751986.32</v>
      </c>
      <c r="AE69" s="19" t="n">
        <v>1231567.29</v>
      </c>
    </row>
    <row outlineLevel="0" r="70">
      <c r="I70" s="3" t="n">
        <v>15.92</v>
      </c>
      <c r="K70" s="3" t="n">
        <v>15.92</v>
      </c>
    </row>
    <row outlineLevel="0" r="71">
      <c r="I71" s="32" t="n">
        <v>1358403.1</v>
      </c>
      <c r="K71" s="32" t="n">
        <v>1358403.1</v>
      </c>
    </row>
    <row outlineLevel="0" r="72">
      <c r="C72" s="32" t="n"/>
      <c r="E72" s="32" t="n"/>
      <c r="G72" s="32" t="n"/>
      <c r="AE72" s="19" t="n"/>
    </row>
    <row outlineLevel="0" r="73">
      <c r="C73" s="32" t="n">
        <f aca="false" ca="false" dt2D="false" dtr="false" t="normal">C31+C38+C41+C45</f>
        <v>12345644.670000002</v>
      </c>
      <c r="E73" s="32" t="n">
        <v>12489680</v>
      </c>
      <c r="G73" s="32" t="n">
        <v>13088259.68</v>
      </c>
      <c r="AE73" s="19" t="n">
        <v>12526291.61</v>
      </c>
    </row>
    <row outlineLevel="0" r="74">
      <c r="I74" s="32" t="n"/>
      <c r="K74" s="32" t="n"/>
    </row>
    <row outlineLevel="0" r="75">
      <c r="I75" s="32" t="n">
        <v>13175863.7</v>
      </c>
      <c r="K75" s="32" t="n">
        <v>13175863.7</v>
      </c>
    </row>
  </sheetData>
  <autoFilter ref="AB6:AB75"/>
  <mergeCells count="13">
    <mergeCell ref="A2:AB2"/>
    <mergeCell ref="A65:B65"/>
    <mergeCell ref="C5:C6"/>
    <mergeCell ref="A5:A6"/>
    <mergeCell ref="B5:B6"/>
    <mergeCell ref="D5:AA5"/>
    <mergeCell ref="AB5:AB6"/>
    <mergeCell ref="A57:B57"/>
    <mergeCell ref="A58:B58"/>
    <mergeCell ref="A59:B59"/>
    <mergeCell ref="A60:B60"/>
    <mergeCell ref="A61:B61"/>
    <mergeCell ref="A64:B64"/>
  </mergeCells>
  <pageMargins bottom="0.196850389242172" footer="0.196850389242172" header="0.15748031437397" left="0.866141736507416" right="0.31496062874794" top="0.196850389242172"/>
  <pageSetup fitToHeight="1" fitToWidth="1" orientation="landscape" paperHeight="420mm" paperSize="8" paperWidth="297mm" scale="100"/>
  <rowBreaks count="1" manualBreakCount="1">
    <brk id="60" man="true" max="16383"/>
  </rowBreaks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S54"/>
  <sheetViews>
    <sheetView showZeros="true" workbookViewId="0"/>
  </sheetViews>
  <sheetFormatPr baseColWidth="8" customHeight="false" defaultColWidth="13.7109379638854" defaultRowHeight="18" zeroHeight="false"/>
  <cols>
    <col customWidth="true" max="1" min="1" outlineLevel="0" style="1" width="10.0000003383324"/>
    <col customWidth="true" max="2" min="2" outlineLevel="0" style="2" width="67.1406229409304"/>
    <col customWidth="true" max="3" min="3" outlineLevel="0" style="2" width="20.1406251400907"/>
    <col bestFit="true" customWidth="true" max="6" min="4" outlineLevel="0" style="2" width="19.1406256475893"/>
    <col customWidth="true" max="7" min="7" outlineLevel="0" style="2" width="20.1406251400907"/>
    <col bestFit="true" customWidth="true" max="8" min="8" outlineLevel="0" style="2" width="19.1406256475893"/>
    <col customWidth="true" max="9" min="9" outlineLevel="0" style="2" width="20.1406251400907"/>
    <col bestFit="true" customWidth="true" max="10" min="10" outlineLevel="0" style="2" width="19.1406256475893"/>
    <col customWidth="true" max="11" min="11" outlineLevel="0" style="2" width="20.1406251400907"/>
    <col bestFit="true" customWidth="true" max="12" min="12" outlineLevel="0" style="2" width="19.1406256475893"/>
    <col customWidth="true" max="13" min="13" outlineLevel="0" style="2" width="20.1406251400907"/>
    <col bestFit="true" customWidth="true" max="14" min="14" outlineLevel="0" style="2" width="19.1406256475893"/>
    <col customWidth="true" max="15" min="15" outlineLevel="0" style="2" width="20.1406251400907"/>
    <col bestFit="true" customWidth="true" max="16" min="16" outlineLevel="0" style="2" width="19.1406256475893"/>
    <col customWidth="true" max="17" min="17" outlineLevel="0" style="2" width="20.1406251400907"/>
    <col bestFit="true" customWidth="true" max="18" min="18" outlineLevel="0" style="2" width="19.1406256475893"/>
    <col bestFit="true" customWidth="true" max="19" min="19" outlineLevel="0" style="2" width="19.4257816365712"/>
    <col bestFit="true" customWidth="true" max="16384" min="20" outlineLevel="0" style="2" width="13.7109379638854"/>
  </cols>
  <sheetData>
    <row customHeight="true" ht="13.5" outlineLevel="0" r="1">
      <c r="C1" s="3" t="n"/>
      <c r="E1" s="3" t="n"/>
      <c r="G1" s="3" t="n"/>
      <c r="I1" s="3" t="n"/>
      <c r="K1" s="3" t="n"/>
    </row>
    <row outlineLevel="0" r="2">
      <c r="A2" s="4" t="s">
        <v>133</v>
      </c>
      <c r="B2" s="4" t="s"/>
      <c r="C2" s="4" t="s"/>
      <c r="D2" s="4" t="s"/>
      <c r="E2" s="4" t="s"/>
      <c r="F2" s="4" t="s"/>
      <c r="G2" s="4" t="s"/>
      <c r="H2" s="4" t="s"/>
      <c r="I2" s="4" t="s"/>
      <c r="J2" s="4" t="s"/>
      <c r="K2" s="4" t="s"/>
      <c r="L2" s="4" t="s"/>
      <c r="M2" s="4" t="s"/>
      <c r="N2" s="4" t="s"/>
      <c r="O2" s="4" t="s"/>
      <c r="P2" s="4" t="s"/>
      <c r="Q2" s="4" t="s"/>
      <c r="R2" s="4" t="s"/>
    </row>
    <row customHeight="true" ht="5.25" outlineLevel="0" r="3">
      <c r="C3" s="3" t="n"/>
      <c r="E3" s="3" t="n"/>
      <c r="G3" s="3" t="n"/>
      <c r="I3" s="3" t="n"/>
      <c r="K3" s="3" t="n"/>
    </row>
    <row ht="18.75" outlineLevel="0" r="4">
      <c r="C4" s="3" t="n"/>
      <c r="E4" s="3" t="n"/>
      <c r="G4" s="3" t="n"/>
      <c r="I4" s="3" t="n"/>
      <c r="K4" s="3" t="n"/>
    </row>
    <row ht="19.5" outlineLevel="0" r="5">
      <c r="A5" s="5" t="s">
        <v>1</v>
      </c>
      <c r="B5" s="6" t="s">
        <v>2</v>
      </c>
      <c r="C5" s="7" t="s">
        <v>134</v>
      </c>
      <c r="D5" s="35" t="s">
        <v>4</v>
      </c>
      <c r="E5" s="9" t="s"/>
      <c r="F5" s="9" t="s"/>
      <c r="G5" s="9" t="s"/>
      <c r="H5" s="9" t="s"/>
      <c r="I5" s="9" t="s"/>
      <c r="J5" s="9" t="s"/>
      <c r="K5" s="9" t="s"/>
      <c r="L5" s="9" t="s"/>
      <c r="M5" s="9" t="s"/>
      <c r="N5" s="9" t="s"/>
      <c r="O5" s="9" t="s"/>
      <c r="P5" s="9" t="s"/>
      <c r="Q5" s="36" t="s"/>
      <c r="R5" s="7" t="s">
        <v>135</v>
      </c>
    </row>
    <row customHeight="true" ht="79.5" outlineLevel="0" r="6">
      <c r="A6" s="11" t="s"/>
      <c r="B6" s="12" t="s"/>
      <c r="C6" s="13" t="s"/>
      <c r="D6" s="14" t="s">
        <v>136</v>
      </c>
      <c r="E6" s="14" t="s">
        <v>137</v>
      </c>
      <c r="F6" s="14" t="s">
        <v>138</v>
      </c>
      <c r="G6" s="14" t="s">
        <v>139</v>
      </c>
      <c r="H6" s="14" t="s">
        <v>140</v>
      </c>
      <c r="I6" s="14" t="s">
        <v>141</v>
      </c>
      <c r="J6" s="14" t="s">
        <v>142</v>
      </c>
      <c r="K6" s="14" t="s">
        <v>143</v>
      </c>
      <c r="L6" s="14" t="s">
        <v>144</v>
      </c>
      <c r="M6" s="14" t="s">
        <v>145</v>
      </c>
      <c r="N6" s="14" t="s">
        <v>146</v>
      </c>
      <c r="O6" s="14" t="s">
        <v>147</v>
      </c>
      <c r="P6" s="14" t="s">
        <v>148</v>
      </c>
      <c r="Q6" s="14" t="s">
        <v>149</v>
      </c>
      <c r="R6" s="13" t="s"/>
    </row>
    <row outlineLevel="0" r="7">
      <c r="A7" s="16" t="s">
        <v>30</v>
      </c>
      <c r="B7" s="17" t="s">
        <v>31</v>
      </c>
      <c r="C7" s="18" t="n">
        <v>1248697.34</v>
      </c>
      <c r="D7" s="18" t="n">
        <v>3753.38000000012</v>
      </c>
      <c r="E7" s="18" t="n">
        <v>-70203.72</v>
      </c>
      <c r="F7" s="18" t="n">
        <v>35024.5199999998</v>
      </c>
      <c r="G7" s="18" t="n">
        <v>120964.94</v>
      </c>
      <c r="H7" s="18" t="n">
        <v>20161.6199999999</v>
      </c>
      <c r="I7" s="18" t="n">
        <v>6802.2100000002</v>
      </c>
      <c r="J7" s="18" t="n">
        <v>-2113.39999999991</v>
      </c>
      <c r="K7" s="18" t="n">
        <v>-30341.99</v>
      </c>
      <c r="L7" s="18" t="n">
        <v>4296.90000000014</v>
      </c>
      <c r="M7" s="18" t="n">
        <v>-10568.8800000004</v>
      </c>
      <c r="N7" s="18" t="n">
        <v>-4916.75</v>
      </c>
      <c r="O7" s="18" t="n">
        <v>8239.30000000028</v>
      </c>
      <c r="P7" s="18" t="n">
        <v>39641.2599999998</v>
      </c>
      <c r="Q7" s="18" t="n">
        <v>180691.69</v>
      </c>
      <c r="R7" s="18" t="n">
        <f aca="false" ca="false" dt2D="false" dtr="false" t="normal">SUM(D7:Q7)</f>
        <v>301431.0800000001</v>
      </c>
      <c r="S7" s="19" t="n">
        <f aca="false" ca="false" dt2D="false" dtr="false" t="normal">C7+R7</f>
        <v>1550128.42</v>
      </c>
    </row>
    <row ht="30" outlineLevel="0" r="8">
      <c r="A8" s="20" t="s">
        <v>32</v>
      </c>
      <c r="B8" s="21" t="s">
        <v>33</v>
      </c>
      <c r="C8" s="22" t="n">
        <v>2264.09</v>
      </c>
      <c r="D8" s="22" t="n">
        <v>0</v>
      </c>
      <c r="E8" s="22" t="n">
        <v>-42.6799999999998</v>
      </c>
      <c r="F8" s="22" t="n">
        <v>0</v>
      </c>
      <c r="G8" s="22" t="n">
        <v>0</v>
      </c>
      <c r="H8" s="22" t="n">
        <v>0</v>
      </c>
      <c r="I8" s="22" t="n">
        <v>0</v>
      </c>
      <c r="J8" s="22" t="n">
        <v>0</v>
      </c>
      <c r="K8" s="22" t="n">
        <v>0</v>
      </c>
      <c r="L8" s="22" t="n">
        <v>18.8299999999999</v>
      </c>
      <c r="M8" s="22" t="n">
        <v>0</v>
      </c>
      <c r="N8" s="22" t="n">
        <v>0</v>
      </c>
      <c r="O8" s="22" t="n">
        <v>0</v>
      </c>
      <c r="P8" s="22" t="n">
        <v>48</v>
      </c>
      <c r="Q8" s="22" t="n">
        <v>0</v>
      </c>
      <c r="R8" s="22" t="n">
        <f aca="false" ca="false" dt2D="false" dtr="false" t="normal">SUM(D8:Q8)</f>
        <v>24.15000000000009</v>
      </c>
      <c r="S8" s="19" t="n">
        <f aca="false" ca="false" dt2D="false" dtr="false" t="normal">C8+R8</f>
        <v>2288.2400000000002</v>
      </c>
    </row>
    <row ht="45" outlineLevel="0" r="9">
      <c r="A9" s="20" t="s">
        <v>34</v>
      </c>
      <c r="B9" s="21" t="s">
        <v>35</v>
      </c>
      <c r="C9" s="22" t="n">
        <v>56844.72</v>
      </c>
      <c r="D9" s="22" t="n">
        <v>0</v>
      </c>
      <c r="E9" s="22" t="n">
        <v>-888.380000000005</v>
      </c>
      <c r="F9" s="22" t="n">
        <v>0</v>
      </c>
      <c r="G9" s="22" t="n">
        <v>0</v>
      </c>
      <c r="H9" s="22" t="n">
        <v>0</v>
      </c>
      <c r="I9" s="22" t="n">
        <v>927.599999999999</v>
      </c>
      <c r="J9" s="22" t="n">
        <v>0</v>
      </c>
      <c r="K9" s="22" t="n">
        <v>0</v>
      </c>
      <c r="L9" s="22" t="n">
        <v>-34.3099999999831</v>
      </c>
      <c r="M9" s="22" t="n">
        <v>0</v>
      </c>
      <c r="N9" s="22" t="n">
        <v>0</v>
      </c>
      <c r="O9" s="22" t="n">
        <v>0</v>
      </c>
      <c r="P9" s="22" t="n">
        <v>665.740000000005</v>
      </c>
      <c r="Q9" s="22" t="n">
        <v>-0.0100000000020373</v>
      </c>
      <c r="R9" s="22" t="n">
        <f aca="false" ca="false" dt2D="false" dtr="false" t="normal">SUM(D9:Q9)</f>
        <v>670.640000000014</v>
      </c>
      <c r="S9" s="19" t="n">
        <f aca="false" ca="false" dt2D="false" dtr="false" t="normal">C9+R9</f>
        <v>57515.360000000015</v>
      </c>
    </row>
    <row ht="45" outlineLevel="0" r="10">
      <c r="A10" s="20" t="s">
        <v>36</v>
      </c>
      <c r="B10" s="21" t="s">
        <v>37</v>
      </c>
      <c r="C10" s="22" t="n">
        <v>290702.06</v>
      </c>
      <c r="D10" s="22" t="n">
        <v>2126.74999999994</v>
      </c>
      <c r="E10" s="22" t="n">
        <v>-5875.47999999998</v>
      </c>
      <c r="F10" s="22" t="n">
        <v>167.299999999988</v>
      </c>
      <c r="G10" s="22" t="n">
        <v>-3.21999999997206</v>
      </c>
      <c r="H10" s="22" t="n">
        <v>0</v>
      </c>
      <c r="I10" s="22" t="n">
        <v>43.320000000007</v>
      </c>
      <c r="J10" s="22" t="n">
        <v>0</v>
      </c>
      <c r="K10" s="22" t="n">
        <v>74.5899999999674</v>
      </c>
      <c r="L10" s="22" t="n">
        <v>2458.13</v>
      </c>
      <c r="M10" s="22" t="n">
        <v>600.669999999984</v>
      </c>
      <c r="N10" s="22" t="n">
        <v>1192.59000000003</v>
      </c>
      <c r="O10" s="22" t="n">
        <v>0</v>
      </c>
      <c r="P10" s="22" t="n">
        <v>6528.09999999998</v>
      </c>
      <c r="Q10" s="22" t="n">
        <v>-337.879999999946</v>
      </c>
      <c r="R10" s="22" t="n">
        <f aca="false" ca="false" dt2D="false" dtr="false" t="normal">SUM(D10:Q10)</f>
        <v>6974.869999999995</v>
      </c>
      <c r="S10" s="19" t="n">
        <f aca="false" ca="false" dt2D="false" dtr="false" t="normal">C10+R10</f>
        <v>297676.93000000005</v>
      </c>
    </row>
    <row outlineLevel="0" r="11">
      <c r="A11" s="20" t="s">
        <v>38</v>
      </c>
      <c r="B11" s="21" t="s">
        <v>39</v>
      </c>
      <c r="C11" s="22" t="n">
        <v>56.23</v>
      </c>
      <c r="D11" s="22" t="n">
        <v>0</v>
      </c>
      <c r="E11" s="22" t="n">
        <v>0</v>
      </c>
      <c r="F11" s="22" t="n">
        <v>0</v>
      </c>
      <c r="G11" s="22" t="n">
        <v>0</v>
      </c>
      <c r="H11" s="22" t="n">
        <v>0</v>
      </c>
      <c r="I11" s="22" t="n">
        <v>0</v>
      </c>
      <c r="J11" s="22" t="n">
        <v>0</v>
      </c>
      <c r="K11" s="22" t="n">
        <v>0</v>
      </c>
      <c r="L11" s="22" t="n">
        <v>0</v>
      </c>
      <c r="M11" s="22" t="n">
        <v>0</v>
      </c>
      <c r="N11" s="22" t="n">
        <v>0</v>
      </c>
      <c r="O11" s="22" t="n">
        <v>0</v>
      </c>
      <c r="P11" s="22" t="n">
        <v>0</v>
      </c>
      <c r="Q11" s="22" t="n">
        <v>0</v>
      </c>
      <c r="R11" s="22" t="n">
        <f aca="false" ca="false" dt2D="false" dtr="false" t="normal">SUM(D11:Q11)</f>
        <v>0</v>
      </c>
      <c r="S11" s="19" t="n">
        <f aca="false" ca="false" dt2D="false" dtr="false" t="normal">C11+R11</f>
        <v>56.23</v>
      </c>
    </row>
    <row ht="30" outlineLevel="0" r="12">
      <c r="A12" s="20" t="s">
        <v>40</v>
      </c>
      <c r="B12" s="21" t="s">
        <v>41</v>
      </c>
      <c r="C12" s="22" t="n">
        <v>80930.47</v>
      </c>
      <c r="D12" s="22" t="n">
        <v>0</v>
      </c>
      <c r="E12" s="22" t="n">
        <v>-1376.39999999999</v>
      </c>
      <c r="F12" s="22" t="n">
        <v>0</v>
      </c>
      <c r="G12" s="22" t="n">
        <v>-10.2700000000041</v>
      </c>
      <c r="H12" s="22" t="n">
        <v>0</v>
      </c>
      <c r="I12" s="22" t="n">
        <v>-12.1899999999878</v>
      </c>
      <c r="J12" s="22" t="n">
        <v>-5.18000000000757</v>
      </c>
      <c r="K12" s="22" t="n">
        <v>-16.25</v>
      </c>
      <c r="L12" s="22" t="n">
        <v>666.180000000008</v>
      </c>
      <c r="M12" s="22" t="n">
        <v>0</v>
      </c>
      <c r="N12" s="22" t="n">
        <v>103.26999999999</v>
      </c>
      <c r="O12" s="22" t="n">
        <v>-95.3099999999977</v>
      </c>
      <c r="P12" s="22" t="n">
        <v>1934.94</v>
      </c>
      <c r="Q12" s="22" t="n">
        <v>-48.429999999993</v>
      </c>
      <c r="R12" s="22" t="n">
        <f aca="false" ca="false" dt2D="false" dtr="false" t="normal">SUM(D12:Q12)</f>
        <v>1140.3600000000151</v>
      </c>
      <c r="S12" s="19" t="n">
        <f aca="false" ca="false" dt2D="false" dtr="false" t="normal">C12+R12</f>
        <v>82070.83</v>
      </c>
    </row>
    <row outlineLevel="0" r="13">
      <c r="A13" s="20" t="n"/>
      <c r="B13" s="21" t="n"/>
      <c r="C13" s="22" t="n"/>
      <c r="D13" s="22" t="n">
        <v>0</v>
      </c>
      <c r="E13" s="22" t="n">
        <v>0</v>
      </c>
      <c r="F13" s="22" t="n">
        <v>30926.23</v>
      </c>
      <c r="G13" s="22" t="n">
        <v>0</v>
      </c>
      <c r="H13" s="22" t="n">
        <v>0</v>
      </c>
      <c r="I13" s="22" t="n">
        <v>0</v>
      </c>
      <c r="J13" s="22" t="n">
        <v>0</v>
      </c>
      <c r="K13" s="22" t="n">
        <v>0</v>
      </c>
      <c r="L13" s="22" t="n">
        <v>114.540000000001</v>
      </c>
      <c r="M13" s="22" t="n">
        <v>-5159.7</v>
      </c>
      <c r="N13" s="22" t="n">
        <v>0</v>
      </c>
      <c r="O13" s="22" t="n">
        <v>0</v>
      </c>
      <c r="P13" s="22" t="n">
        <v>0</v>
      </c>
      <c r="Q13" s="22" t="n">
        <v>0</v>
      </c>
      <c r="R13" s="22" t="n">
        <f aca="false" ca="false" dt2D="false" dtr="false" t="normal">SUM(D13:Q13)</f>
        <v>25881.07</v>
      </c>
      <c r="S13" s="19" t="n">
        <f aca="false" ca="false" dt2D="false" dtr="false" t="normal">C13+R13</f>
        <v>25881.07</v>
      </c>
    </row>
    <row outlineLevel="0" r="14">
      <c r="A14" s="20" t="s">
        <v>44</v>
      </c>
      <c r="B14" s="21" t="s">
        <v>45</v>
      </c>
      <c r="C14" s="22" t="n">
        <v>82232.11</v>
      </c>
      <c r="D14" s="22" t="n">
        <v>0</v>
      </c>
      <c r="E14" s="22" t="n">
        <v>-59665.79</v>
      </c>
      <c r="F14" s="22" t="n">
        <v>0</v>
      </c>
      <c r="G14" s="22" t="n">
        <v>0</v>
      </c>
      <c r="H14" s="22" t="n">
        <v>0</v>
      </c>
      <c r="I14" s="22" t="n">
        <v>0</v>
      </c>
      <c r="J14" s="22" t="n">
        <v>0</v>
      </c>
      <c r="K14" s="22" t="n">
        <v>6672.73</v>
      </c>
      <c r="L14" s="22" t="n">
        <v>-13314.35</v>
      </c>
      <c r="M14" s="22" t="n">
        <v>-10000</v>
      </c>
      <c r="N14" s="22" t="n">
        <v>-2396.61</v>
      </c>
      <c r="O14" s="22" t="n">
        <v>0</v>
      </c>
      <c r="P14" s="22" t="n">
        <v>24106.68</v>
      </c>
      <c r="Q14" s="22" t="n">
        <v>310176.91</v>
      </c>
      <c r="R14" s="22" t="n">
        <f aca="false" ca="false" dt2D="false" dtr="false" t="normal">SUM(D14:Q14)</f>
        <v>255579.56999999992</v>
      </c>
      <c r="S14" s="19" t="n">
        <f aca="false" ca="false" dt2D="false" dtr="false" t="normal">C14+R14</f>
        <v>337811.67999999993</v>
      </c>
    </row>
    <row outlineLevel="0" r="15">
      <c r="A15" s="20" t="s">
        <v>46</v>
      </c>
      <c r="B15" s="21" t="s">
        <v>47</v>
      </c>
      <c r="C15" s="22" t="n">
        <v>735667.66</v>
      </c>
      <c r="D15" s="22" t="n">
        <v>1626.63000000012</v>
      </c>
      <c r="E15" s="22" t="n">
        <v>-2354.98999999999</v>
      </c>
      <c r="F15" s="22" t="n">
        <v>3930.98999999976</v>
      </c>
      <c r="G15" s="22" t="n">
        <v>120978.43</v>
      </c>
      <c r="H15" s="22" t="n">
        <v>20161.62</v>
      </c>
      <c r="I15" s="22" t="n">
        <v>5843.4800000001</v>
      </c>
      <c r="J15" s="22" t="n">
        <v>-2108.21999999986</v>
      </c>
      <c r="K15" s="22" t="n">
        <v>-37073.0599999999</v>
      </c>
      <c r="L15" s="22" t="n">
        <v>14387.88</v>
      </c>
      <c r="M15" s="22" t="n">
        <v>3990.14999999991</v>
      </c>
      <c r="N15" s="22" t="n">
        <v>-3816.00000000012</v>
      </c>
      <c r="O15" s="22" t="n">
        <v>8334.6100000001</v>
      </c>
      <c r="P15" s="22" t="n">
        <v>6357.79999999993</v>
      </c>
      <c r="Q15" s="22" t="n">
        <v>-129098.9</v>
      </c>
      <c r="R15" s="22" t="n">
        <f aca="false" ca="false" dt2D="false" dtr="false" t="normal">SUM(D15:Q15)</f>
        <v>11160.420000000042</v>
      </c>
      <c r="S15" s="19" t="n">
        <f aca="false" ca="false" dt2D="false" dtr="false" t="normal">C15+R15</f>
        <v>746828.08</v>
      </c>
    </row>
    <row ht="29.25" outlineLevel="0" r="16">
      <c r="A16" s="23" t="s">
        <v>48</v>
      </c>
      <c r="B16" s="24" t="s">
        <v>49</v>
      </c>
      <c r="C16" s="25" t="n">
        <v>127094.92</v>
      </c>
      <c r="D16" s="25" t="n">
        <v>990.729999999996</v>
      </c>
      <c r="E16" s="25" t="n">
        <v>-910.839999999997</v>
      </c>
      <c r="F16" s="25" t="n">
        <v>695.549999999988</v>
      </c>
      <c r="G16" s="25" t="n">
        <v>3391.54000000001</v>
      </c>
      <c r="H16" s="25" t="n">
        <v>0</v>
      </c>
      <c r="I16" s="25" t="n">
        <v>812.550000000017</v>
      </c>
      <c r="J16" s="25" t="n">
        <v>1425.65999999997</v>
      </c>
      <c r="K16" s="25" t="n">
        <v>-141.919999999984</v>
      </c>
      <c r="L16" s="25" t="n">
        <v>24621.08</v>
      </c>
      <c r="M16" s="25" t="n">
        <v>188.47000000003</v>
      </c>
      <c r="N16" s="25" t="n">
        <v>489.220000000001</v>
      </c>
      <c r="O16" s="25" t="n">
        <v>-326.450000000041</v>
      </c>
      <c r="P16" s="25" t="n">
        <v>-1213.28</v>
      </c>
      <c r="Q16" s="25" t="n">
        <v>-628.949999999953</v>
      </c>
      <c r="R16" s="25" t="n">
        <f aca="false" ca="false" dt2D="false" dtr="false" t="normal">SUM(D16:Q16)</f>
        <v>29393.36000000003</v>
      </c>
      <c r="S16" s="19" t="n">
        <f aca="false" ca="false" dt2D="false" dtr="false" t="normal">C16+R16</f>
        <v>156488.28000000003</v>
      </c>
    </row>
    <row ht="30" outlineLevel="0" r="17">
      <c r="A17" s="26" t="s">
        <v>50</v>
      </c>
      <c r="B17" s="27" t="s">
        <v>51</v>
      </c>
      <c r="C17" s="28" t="n">
        <v>126594.92</v>
      </c>
      <c r="D17" s="28" t="n">
        <v>990.729999999996</v>
      </c>
      <c r="E17" s="28" t="n">
        <v>-910.839999999997</v>
      </c>
      <c r="F17" s="28" t="n">
        <v>695.549999999988</v>
      </c>
      <c r="G17" s="28" t="n">
        <v>3391.54000000001</v>
      </c>
      <c r="H17" s="28" t="n">
        <v>0</v>
      </c>
      <c r="I17" s="28" t="n">
        <v>812.550000000017</v>
      </c>
      <c r="J17" s="28" t="n">
        <v>1425.65999999997</v>
      </c>
      <c r="K17" s="28" t="n">
        <v>-141.919999999984</v>
      </c>
      <c r="L17" s="28" t="n">
        <v>24621.08</v>
      </c>
      <c r="M17" s="28" t="n">
        <v>188.47000000003</v>
      </c>
      <c r="N17" s="28" t="n">
        <v>489.220000000001</v>
      </c>
      <c r="O17" s="28" t="n">
        <v>-326.450000000041</v>
      </c>
      <c r="P17" s="28" t="n">
        <v>-1195.13999999998</v>
      </c>
      <c r="Q17" s="28" t="n">
        <v>-623.319999999978</v>
      </c>
      <c r="R17" s="28" t="n">
        <f aca="false" ca="false" dt2D="false" dtr="false" t="normal">SUM(D17:Q17)</f>
        <v>29417.13000000002</v>
      </c>
      <c r="S17" s="19" t="n">
        <f aca="false" ca="false" dt2D="false" dtr="false" t="normal">C17+R17</f>
        <v>156012.05000000002</v>
      </c>
    </row>
    <row ht="30" outlineLevel="0" r="18">
      <c r="A18" s="20" t="s">
        <v>52</v>
      </c>
      <c r="B18" s="27" t="s">
        <v>53</v>
      </c>
      <c r="C18" s="22" t="n">
        <v>500</v>
      </c>
      <c r="D18" s="22" t="n">
        <v>0</v>
      </c>
      <c r="E18" s="22" t="n">
        <v>0</v>
      </c>
      <c r="F18" s="22" t="n">
        <v>0</v>
      </c>
      <c r="G18" s="22" t="n">
        <v>0</v>
      </c>
      <c r="H18" s="22" t="n">
        <v>0</v>
      </c>
      <c r="I18" s="22" t="n">
        <v>0</v>
      </c>
      <c r="J18" s="22" t="n">
        <v>0</v>
      </c>
      <c r="K18" s="22" t="n">
        <v>0</v>
      </c>
      <c r="L18" s="22" t="n">
        <v>0</v>
      </c>
      <c r="M18" s="22" t="n">
        <v>0</v>
      </c>
      <c r="N18" s="22" t="n">
        <v>0</v>
      </c>
      <c r="O18" s="22" t="n">
        <v>0</v>
      </c>
      <c r="P18" s="22" t="n">
        <v>-18.14</v>
      </c>
      <c r="Q18" s="22" t="n">
        <v>-5.63</v>
      </c>
      <c r="R18" s="22" t="n">
        <f aca="false" ca="false" dt2D="false" dtr="false" t="normal">SUM(D18:Q18)</f>
        <v>-23.769999999999982</v>
      </c>
      <c r="S18" s="19" t="n">
        <f aca="false" ca="false" dt2D="false" dtr="false" t="normal">C18+R18</f>
        <v>476.23</v>
      </c>
    </row>
    <row outlineLevel="0" r="19">
      <c r="A19" s="16" t="s">
        <v>54</v>
      </c>
      <c r="B19" s="17" t="s">
        <v>55</v>
      </c>
      <c r="C19" s="18" t="n">
        <v>1588134.58</v>
      </c>
      <c r="D19" s="18" t="n">
        <v>144528.92</v>
      </c>
      <c r="E19" s="18" t="n">
        <v>327646.75</v>
      </c>
      <c r="F19" s="18" t="n">
        <v>-8419.65000000014</v>
      </c>
      <c r="G19" s="18" t="n">
        <v>8167.33999999985</v>
      </c>
      <c r="H19" s="18" t="n">
        <v>0</v>
      </c>
      <c r="I19" s="18" t="n">
        <v>25967.2999999998</v>
      </c>
      <c r="J19" s="18" t="n">
        <v>97412.4100000008</v>
      </c>
      <c r="K19" s="18" t="n">
        <v>-56915.8700000001</v>
      </c>
      <c r="L19" s="18" t="n">
        <v>133177.84</v>
      </c>
      <c r="M19" s="18" t="n">
        <v>60243.2299999995</v>
      </c>
      <c r="N19" s="18" t="n">
        <v>3313.89000000013</v>
      </c>
      <c r="O19" s="18" t="n">
        <v>754.58000000054</v>
      </c>
      <c r="P19" s="18" t="n">
        <v>-17566.3200000003</v>
      </c>
      <c r="Q19" s="18" t="n">
        <v>-246567.47</v>
      </c>
      <c r="R19" s="18" t="n">
        <f aca="false" ca="false" dt2D="false" dtr="false" t="normal">SUM(D19:Q19)</f>
        <v>471742.9500000002</v>
      </c>
      <c r="S19" s="19" t="n">
        <f aca="false" ca="false" dt2D="false" dtr="false" t="normal">C19+R19</f>
        <v>2059877.5300000003</v>
      </c>
    </row>
    <row outlineLevel="0" r="20">
      <c r="A20" s="20" t="s">
        <v>56</v>
      </c>
      <c r="B20" s="21" t="s">
        <v>57</v>
      </c>
      <c r="C20" s="22" t="n">
        <v>3821.97</v>
      </c>
      <c r="D20" s="22" t="n">
        <v>0</v>
      </c>
      <c r="E20" s="22" t="n">
        <v>-60.5300000000002</v>
      </c>
      <c r="F20" s="22" t="n">
        <v>50</v>
      </c>
      <c r="G20" s="22" t="n">
        <v>8183.3</v>
      </c>
      <c r="H20" s="22" t="n">
        <v>0</v>
      </c>
      <c r="I20" s="22" t="n">
        <v>0</v>
      </c>
      <c r="J20" s="22" t="n">
        <v>506.75</v>
      </c>
      <c r="K20" s="22" t="n">
        <v>337.939999999999</v>
      </c>
      <c r="L20" s="22" t="n">
        <v>29.0900000000001</v>
      </c>
      <c r="M20" s="22" t="n">
        <v>0</v>
      </c>
      <c r="N20" s="22" t="n">
        <v>0</v>
      </c>
      <c r="O20" s="22" t="n">
        <v>211.68</v>
      </c>
      <c r="P20" s="22" t="n">
        <v>161</v>
      </c>
      <c r="Q20" s="22" t="n">
        <v>-42.1099999999988</v>
      </c>
      <c r="R20" s="22" t="n">
        <f aca="false" ca="false" dt2D="false" dtr="false" t="normal">SUM(D20:Q20)</f>
        <v>9377.12</v>
      </c>
      <c r="S20" s="19" t="n">
        <f aca="false" ca="false" dt2D="false" dtr="false" t="normal">C20+R20</f>
        <v>13199.09</v>
      </c>
    </row>
    <row outlineLevel="0" r="21">
      <c r="A21" s="20" t="s">
        <v>58</v>
      </c>
      <c r="B21" s="21" t="s">
        <v>59</v>
      </c>
      <c r="C21" s="22" t="n">
        <v>21135.38</v>
      </c>
      <c r="D21" s="22" t="n">
        <v>2295</v>
      </c>
      <c r="E21" s="22" t="n">
        <v>-325.580000000002</v>
      </c>
      <c r="F21" s="22" t="n">
        <v>0</v>
      </c>
      <c r="G21" s="22" t="n">
        <v>0</v>
      </c>
      <c r="H21" s="22" t="n">
        <v>0</v>
      </c>
      <c r="I21" s="22" t="n">
        <v>1566.78</v>
      </c>
      <c r="J21" s="22" t="n">
        <v>0</v>
      </c>
      <c r="K21" s="22" t="n">
        <v>0</v>
      </c>
      <c r="L21" s="22" t="n">
        <v>156.450000000001</v>
      </c>
      <c r="M21" s="22" t="n">
        <v>0</v>
      </c>
      <c r="N21" s="22" t="n">
        <v>275.18</v>
      </c>
      <c r="O21" s="22" t="n">
        <v>0</v>
      </c>
      <c r="P21" s="22" t="n">
        <v>0</v>
      </c>
      <c r="Q21" s="22" t="n">
        <v>0</v>
      </c>
      <c r="R21" s="22" t="n">
        <f aca="false" ca="false" dt2D="false" dtr="false" t="normal">SUM(D21:Q21)</f>
        <v>3967.829999999998</v>
      </c>
      <c r="S21" s="19" t="n">
        <f aca="false" ca="false" dt2D="false" dtr="false" t="normal">C21+R21</f>
        <v>25103.21</v>
      </c>
    </row>
    <row outlineLevel="0" r="22">
      <c r="A22" s="20" t="s">
        <v>60</v>
      </c>
      <c r="B22" s="21" t="s">
        <v>61</v>
      </c>
      <c r="C22" s="22" t="n">
        <v>1547329.43</v>
      </c>
      <c r="D22" s="22" t="n">
        <v>141697.2</v>
      </c>
      <c r="E22" s="22" t="n">
        <v>214746.57</v>
      </c>
      <c r="F22" s="22" t="n">
        <v>-8662.65000000014</v>
      </c>
      <c r="G22" s="22" t="n">
        <v>39.339999999851</v>
      </c>
      <c r="H22" s="22" t="n">
        <v>0</v>
      </c>
      <c r="I22" s="22" t="n">
        <v>20440.8399999999</v>
      </c>
      <c r="J22" s="22" t="n">
        <v>96905.6600000006</v>
      </c>
      <c r="K22" s="22" t="n">
        <v>4197.49000000022</v>
      </c>
      <c r="L22" s="22" t="n">
        <v>26635.2999999998</v>
      </c>
      <c r="M22" s="22" t="n">
        <v>61142.8399999999</v>
      </c>
      <c r="N22" s="22" t="n">
        <v>3737.06999999983</v>
      </c>
      <c r="O22" s="22" t="n">
        <v>466.400000000373</v>
      </c>
      <c r="P22" s="22" t="n">
        <v>-15820.99</v>
      </c>
      <c r="Q22" s="22" t="n">
        <v>-239761.07</v>
      </c>
      <c r="R22" s="22" t="n">
        <f aca="false" ca="false" dt2D="false" dtr="false" t="normal">SUM(D22:Q22)</f>
        <v>305764.00000000023</v>
      </c>
      <c r="S22" s="19" t="n">
        <f aca="false" ca="false" dt2D="false" dtr="false" t="normal">C22+R22</f>
        <v>1853093.4300000002</v>
      </c>
    </row>
    <row outlineLevel="0" r="23">
      <c r="A23" s="20" t="s">
        <v>62</v>
      </c>
      <c r="B23" s="21" t="s">
        <v>63</v>
      </c>
      <c r="C23" s="22" t="n">
        <v>15847.8</v>
      </c>
      <c r="D23" s="22" t="n">
        <v>536.720000000001</v>
      </c>
      <c r="E23" s="22" t="n">
        <v>113286.29</v>
      </c>
      <c r="F23" s="22" t="n">
        <v>193</v>
      </c>
      <c r="G23" s="22" t="n">
        <v>-55.3000000000029</v>
      </c>
      <c r="H23" s="22" t="n">
        <v>0</v>
      </c>
      <c r="I23" s="22" t="n">
        <v>3959.68000000001</v>
      </c>
      <c r="J23" s="22" t="n">
        <v>0</v>
      </c>
      <c r="K23" s="22" t="n">
        <v>-61451.3</v>
      </c>
      <c r="L23" s="22" t="n">
        <v>106357</v>
      </c>
      <c r="M23" s="22" t="n">
        <v>-899.610000000015</v>
      </c>
      <c r="N23" s="22" t="n">
        <v>-698.359999999986</v>
      </c>
      <c r="O23" s="22" t="n">
        <v>76.5</v>
      </c>
      <c r="P23" s="22" t="n">
        <v>-1906.33000000002</v>
      </c>
      <c r="Q23" s="22" t="n">
        <v>-6764.29000000001</v>
      </c>
      <c r="R23" s="22" t="n">
        <f aca="false" ca="false" dt2D="false" dtr="false" t="normal">SUM(D23:Q23)</f>
        <v>152634</v>
      </c>
      <c r="S23" s="19" t="n">
        <f aca="false" ca="false" dt2D="false" dtr="false" t="normal">C23+R23</f>
        <v>168481.8</v>
      </c>
    </row>
    <row outlineLevel="0" r="24">
      <c r="A24" s="23" t="s">
        <v>64</v>
      </c>
      <c r="B24" s="24" t="s">
        <v>65</v>
      </c>
      <c r="C24" s="25" t="n">
        <v>697615.34</v>
      </c>
      <c r="D24" s="25" t="n">
        <v>57253.02</v>
      </c>
      <c r="E24" s="25" t="n">
        <v>129545.22</v>
      </c>
      <c r="F24" s="25" t="n">
        <v>32252.9899999998</v>
      </c>
      <c r="G24" s="25" t="n">
        <v>-9724.78000000003</v>
      </c>
      <c r="H24" s="25" t="n">
        <v>0</v>
      </c>
      <c r="I24" s="25" t="n">
        <v>12794.33</v>
      </c>
      <c r="J24" s="25" t="n">
        <v>87942.3400000001</v>
      </c>
      <c r="K24" s="25" t="n">
        <v>107524.01</v>
      </c>
      <c r="L24" s="25" t="n">
        <v>-76101.21</v>
      </c>
      <c r="M24" s="25" t="n">
        <v>45829.5999999999</v>
      </c>
      <c r="N24" s="25" t="n">
        <v>16920.7400000002</v>
      </c>
      <c r="O24" s="25" t="n">
        <v>12549.8199999998</v>
      </c>
      <c r="P24" s="25" t="n">
        <v>-26756.6699999999</v>
      </c>
      <c r="Q24" s="25" t="n">
        <v>-14039.54</v>
      </c>
      <c r="R24" s="25" t="n">
        <f aca="false" ca="false" dt2D="false" dtr="false" t="normal">SUM(D24:Q24)</f>
        <v>375989.8699999999</v>
      </c>
      <c r="S24" s="19" t="n">
        <f aca="false" ca="false" dt2D="false" dtr="false" t="normal">C24+R24</f>
        <v>1073605.21</v>
      </c>
    </row>
    <row outlineLevel="0" r="25">
      <c r="A25" s="20" t="s">
        <v>66</v>
      </c>
      <c r="B25" s="21" t="s">
        <v>67</v>
      </c>
      <c r="C25" s="22" t="n">
        <v>10378.14</v>
      </c>
      <c r="D25" s="22" t="n">
        <v>14462.96</v>
      </c>
      <c r="E25" s="22" t="n">
        <v>0</v>
      </c>
      <c r="F25" s="22" t="n">
        <v>-986.440000000002</v>
      </c>
      <c r="G25" s="22" t="n">
        <v>397.610000000004</v>
      </c>
      <c r="H25" s="22" t="n">
        <v>0</v>
      </c>
      <c r="I25" s="22" t="n">
        <v>54.5400000000009</v>
      </c>
      <c r="J25" s="22" t="n">
        <v>8827.76</v>
      </c>
      <c r="K25" s="22" t="n">
        <v>0</v>
      </c>
      <c r="L25" s="22" t="n">
        <v>599.309999999998</v>
      </c>
      <c r="M25" s="22" t="n">
        <v>-1574.71</v>
      </c>
      <c r="N25" s="22" t="n">
        <v>1202.57</v>
      </c>
      <c r="O25" s="22" t="n">
        <v>7094.53000000001</v>
      </c>
      <c r="P25" s="22" t="n">
        <v>-32.0400000000081</v>
      </c>
      <c r="Q25" s="22" t="n">
        <v>-414.689999999995</v>
      </c>
      <c r="R25" s="22" t="n">
        <f aca="false" ca="false" dt2D="false" dtr="false" t="normal">SUM(D25:Q25)</f>
        <v>29631.4</v>
      </c>
      <c r="S25" s="19" t="n">
        <f aca="false" ca="false" dt2D="false" dtr="false" t="normal">C25+R25</f>
        <v>40009.54</v>
      </c>
    </row>
    <row outlineLevel="0" r="26">
      <c r="A26" s="20" t="s">
        <v>68</v>
      </c>
      <c r="B26" s="21" t="s">
        <v>69</v>
      </c>
      <c r="C26" s="22" t="n">
        <v>81.86</v>
      </c>
      <c r="D26" s="22" t="n">
        <v>33.18</v>
      </c>
      <c r="E26" s="22" t="n">
        <v>0</v>
      </c>
      <c r="F26" s="22" t="n">
        <v>390.65</v>
      </c>
      <c r="G26" s="22" t="n">
        <v>-390.65</v>
      </c>
      <c r="H26" s="22" t="n">
        <v>0</v>
      </c>
      <c r="I26" s="22" t="n">
        <v>204</v>
      </c>
      <c r="J26" s="22" t="n">
        <v>12060</v>
      </c>
      <c r="K26" s="22" t="n">
        <v>0</v>
      </c>
      <c r="L26" s="22" t="n">
        <v>-90</v>
      </c>
      <c r="M26" s="22" t="n">
        <v>-3</v>
      </c>
      <c r="N26" s="22" t="n">
        <v>0</v>
      </c>
      <c r="O26" s="22" t="n">
        <v>0</v>
      </c>
      <c r="P26" s="22" t="n">
        <v>0</v>
      </c>
      <c r="Q26" s="22" t="n">
        <v>-270.52</v>
      </c>
      <c r="R26" s="22" t="n">
        <f aca="false" ca="false" dt2D="false" dtr="false" t="normal">SUM(D26:Q26)</f>
        <v>11933.66</v>
      </c>
      <c r="S26" s="19" t="n">
        <f aca="false" ca="false" dt2D="false" dtr="false" t="normal">C26+R26</f>
        <v>12015.52</v>
      </c>
    </row>
    <row outlineLevel="0" r="27">
      <c r="A27" s="20" t="s">
        <v>70</v>
      </c>
      <c r="B27" s="21" t="s">
        <v>71</v>
      </c>
      <c r="C27" s="22" t="n">
        <v>621922.73</v>
      </c>
      <c r="D27" s="22" t="n">
        <v>42756.88</v>
      </c>
      <c r="E27" s="22" t="n">
        <v>130662.9</v>
      </c>
      <c r="F27" s="22" t="n">
        <v>32802.4799999999</v>
      </c>
      <c r="G27" s="22" t="n">
        <v>-9731.74000000011</v>
      </c>
      <c r="H27" s="22" t="n">
        <v>0</v>
      </c>
      <c r="I27" s="22" t="n">
        <v>12535.79</v>
      </c>
      <c r="J27" s="22" t="n">
        <v>66703.8600000001</v>
      </c>
      <c r="K27" s="22" t="n">
        <v>107524.01</v>
      </c>
      <c r="L27" s="22" t="n">
        <v>-77714.5800000001</v>
      </c>
      <c r="M27" s="22" t="n">
        <v>47407.3100000001</v>
      </c>
      <c r="N27" s="22" t="n">
        <v>15718.1699999999</v>
      </c>
      <c r="O27" s="22" t="n">
        <v>5455.29000000004</v>
      </c>
      <c r="P27" s="22" t="n">
        <v>-28232.62</v>
      </c>
      <c r="Q27" s="22" t="n">
        <v>-13210.4699999999</v>
      </c>
      <c r="R27" s="22" t="n">
        <f aca="false" ca="false" dt2D="false" dtr="false" t="normal">SUM(D27:Q27)</f>
        <v>332677.28</v>
      </c>
      <c r="S27" s="19" t="n">
        <f aca="false" ca="false" dt2D="false" dtr="false" t="normal">C27+R27</f>
        <v>954600.0100000001</v>
      </c>
    </row>
    <row outlineLevel="0" r="28">
      <c r="A28" s="20" t="s">
        <v>72</v>
      </c>
      <c r="B28" s="21" t="s">
        <v>73</v>
      </c>
      <c r="C28" s="22" t="n">
        <v>65232.61</v>
      </c>
      <c r="D28" s="22" t="n">
        <v>0</v>
      </c>
      <c r="E28" s="22" t="n">
        <v>-1117.68</v>
      </c>
      <c r="F28" s="22" t="n">
        <v>46.3000000000029</v>
      </c>
      <c r="G28" s="22" t="n">
        <v>0</v>
      </c>
      <c r="H28" s="22" t="n">
        <v>0</v>
      </c>
      <c r="I28" s="22" t="n">
        <v>0</v>
      </c>
      <c r="J28" s="22" t="n">
        <v>350.720000000001</v>
      </c>
      <c r="K28" s="22" t="n">
        <v>0</v>
      </c>
      <c r="L28" s="22" t="n">
        <v>1104.06</v>
      </c>
      <c r="M28" s="22" t="n">
        <v>0</v>
      </c>
      <c r="N28" s="22" t="n">
        <v>0</v>
      </c>
      <c r="O28" s="22" t="n">
        <v>0</v>
      </c>
      <c r="P28" s="22" t="n">
        <v>1507.99000000001</v>
      </c>
      <c r="Q28" s="22" t="n">
        <v>-143.860000000001</v>
      </c>
      <c r="R28" s="22" t="n">
        <f aca="false" ca="false" dt2D="false" dtr="false" t="normal">SUM(D28:Q28)</f>
        <v>1747.5300000000134</v>
      </c>
      <c r="S28" s="19" t="n">
        <f aca="false" ca="false" dt2D="false" dtr="false" t="normal">C28+R28</f>
        <v>66980.14000000001</v>
      </c>
    </row>
    <row outlineLevel="0" r="29">
      <c r="A29" s="23" t="s">
        <v>78</v>
      </c>
      <c r="B29" s="24" t="s">
        <v>79</v>
      </c>
      <c r="C29" s="25" t="n">
        <v>8889811.47</v>
      </c>
      <c r="D29" s="25" t="n">
        <v>54779.2800000012</v>
      </c>
      <c r="E29" s="25" t="n">
        <v>875164.349999998</v>
      </c>
      <c r="F29" s="25" t="n">
        <v>78153.660000002</v>
      </c>
      <c r="G29" s="25" t="n">
        <v>10634.9199999981</v>
      </c>
      <c r="H29" s="25" t="n">
        <v>0</v>
      </c>
      <c r="I29" s="25" t="n">
        <v>19655.0999999996</v>
      </c>
      <c r="J29" s="25" t="n">
        <v>57232.6000000015</v>
      </c>
      <c r="K29" s="25" t="n">
        <v>459613.609999999</v>
      </c>
      <c r="L29" s="25" t="n">
        <v>11773.6899999995</v>
      </c>
      <c r="M29" s="25" t="n">
        <v>226281.220000001</v>
      </c>
      <c r="N29" s="25" t="n">
        <v>7608.95000000112</v>
      </c>
      <c r="O29" s="25" t="n">
        <v>24740.7400000002</v>
      </c>
      <c r="P29" s="25" t="n">
        <v>1132.19999999925</v>
      </c>
      <c r="Q29" s="25" t="n">
        <v>27294.4800000023</v>
      </c>
      <c r="R29" s="25" t="n">
        <f aca="false" ca="false" dt2D="false" dtr="false" t="normal">SUM(D29:Q29)</f>
        <v>1854064.8000000026</v>
      </c>
      <c r="S29" s="19" t="n">
        <f aca="false" ca="false" dt2D="false" dtr="false" t="normal">C29+R29</f>
        <v>10743876.270000001</v>
      </c>
    </row>
    <row outlineLevel="0" r="30">
      <c r="A30" s="20" t="s">
        <v>80</v>
      </c>
      <c r="B30" s="21" t="s">
        <v>81</v>
      </c>
      <c r="C30" s="22" t="n">
        <v>2873536.16</v>
      </c>
      <c r="D30" s="22" t="n">
        <v>7044.70999999996</v>
      </c>
      <c r="E30" s="22" t="n">
        <v>-14103.6199999996</v>
      </c>
      <c r="F30" s="22" t="n">
        <v>55620.3700000001</v>
      </c>
      <c r="G30" s="22" t="n">
        <v>-722.709999999963</v>
      </c>
      <c r="H30" s="22" t="n">
        <v>0</v>
      </c>
      <c r="I30" s="22" t="n">
        <v>10695.8399999999</v>
      </c>
      <c r="J30" s="22" t="n">
        <v>16679.75</v>
      </c>
      <c r="K30" s="22" t="n">
        <v>1763.6799999997</v>
      </c>
      <c r="L30" s="22" t="n">
        <v>-24048.0799999996</v>
      </c>
      <c r="M30" s="22" t="n">
        <v>33695.5699999994</v>
      </c>
      <c r="N30" s="22" t="n">
        <v>1671.12000000058</v>
      </c>
      <c r="O30" s="22" t="n">
        <v>-103.249999999534</v>
      </c>
      <c r="P30" s="22" t="n">
        <v>8700.05999999959</v>
      </c>
      <c r="Q30" s="22" t="n">
        <v>-6255.58999999939</v>
      </c>
      <c r="R30" s="22" t="n">
        <f aca="false" ca="false" dt2D="false" dtr="false" t="normal">SUM(D30:Q30)</f>
        <v>90637.85000000102</v>
      </c>
      <c r="S30" s="19" t="n">
        <f aca="false" ca="false" dt2D="false" dtr="false" t="normal">C30+R30</f>
        <v>2964174.0100000007</v>
      </c>
    </row>
    <row outlineLevel="0" r="31">
      <c r="A31" s="20" t="s">
        <v>82</v>
      </c>
      <c r="B31" s="21" t="s">
        <v>83</v>
      </c>
      <c r="C31" s="22" t="n">
        <v>5393030.12</v>
      </c>
      <c r="D31" s="22" t="n">
        <v>43034.1100000003</v>
      </c>
      <c r="E31" s="22" t="n">
        <v>894170.509999999</v>
      </c>
      <c r="F31" s="22" t="n">
        <v>17061.1100000003</v>
      </c>
      <c r="G31" s="22" t="n">
        <v>11260.8399999999</v>
      </c>
      <c r="H31" s="22" t="n">
        <v>0</v>
      </c>
      <c r="I31" s="22" t="n">
        <v>7677.30000000075</v>
      </c>
      <c r="J31" s="22" t="n">
        <v>34643.2699999996</v>
      </c>
      <c r="K31" s="22" t="n">
        <v>450065.62</v>
      </c>
      <c r="L31" s="22" t="n">
        <v>21009.9100000001</v>
      </c>
      <c r="M31" s="22" t="n">
        <v>191523.010000001</v>
      </c>
      <c r="N31" s="22" t="n">
        <v>4287.33000000007</v>
      </c>
      <c r="O31" s="22" t="n">
        <v>28827.3600000003</v>
      </c>
      <c r="P31" s="22" t="n">
        <v>-9535.94000000134</v>
      </c>
      <c r="Q31" s="22" t="n">
        <v>32312.9700000007</v>
      </c>
      <c r="R31" s="22" t="n">
        <f aca="false" ca="false" dt2D="false" dtr="false" t="normal">SUM(D31:Q31)</f>
        <v>1726337.4000000004</v>
      </c>
      <c r="S31" s="19" t="n">
        <f aca="false" ca="false" dt2D="false" dtr="false" t="normal">C31+R31</f>
        <v>7119367.52</v>
      </c>
    </row>
    <row outlineLevel="0" r="32">
      <c r="A32" s="20" t="s">
        <v>84</v>
      </c>
      <c r="B32" s="21" t="s">
        <v>85</v>
      </c>
      <c r="C32" s="22" t="n">
        <v>501166.45</v>
      </c>
      <c r="D32" s="22" t="n">
        <v>4800.46000000002</v>
      </c>
      <c r="E32" s="22" t="n">
        <v>-7854.96000000008</v>
      </c>
      <c r="F32" s="22" t="n">
        <v>679.109999999986</v>
      </c>
      <c r="G32" s="22" t="n">
        <v>96.7900000000373</v>
      </c>
      <c r="H32" s="22" t="n">
        <v>0</v>
      </c>
      <c r="I32" s="22" t="n">
        <v>735.830000000016</v>
      </c>
      <c r="J32" s="22" t="n">
        <v>3082.24000000005</v>
      </c>
      <c r="K32" s="22" t="n">
        <v>1490.71999999997</v>
      </c>
      <c r="L32" s="22" t="n">
        <v>13866.36</v>
      </c>
      <c r="M32" s="22" t="n">
        <v>162.5</v>
      </c>
      <c r="N32" s="22" t="n">
        <v>10.5</v>
      </c>
      <c r="O32" s="22" t="n">
        <v>-372.460000000079</v>
      </c>
      <c r="P32" s="22" t="n">
        <v>943.380000000005</v>
      </c>
      <c r="Q32" s="22" t="n">
        <v>-426.950000000012</v>
      </c>
      <c r="R32" s="22" t="n">
        <f aca="false" ca="false" dt2D="false" dtr="false" t="normal">SUM(D32:Q32)</f>
        <v>17213.519999999902</v>
      </c>
      <c r="S32" s="19" t="n">
        <f aca="false" ca="false" dt2D="false" dtr="false" t="normal">C32+R32</f>
        <v>518379.97</v>
      </c>
    </row>
    <row ht="30" outlineLevel="0" r="33">
      <c r="A33" s="20" t="s">
        <v>86</v>
      </c>
      <c r="B33" s="21" t="s">
        <v>87</v>
      </c>
      <c r="C33" s="22" t="n">
        <v>160</v>
      </c>
      <c r="D33" s="22" t="n">
        <v>0</v>
      </c>
      <c r="E33" s="22" t="n">
        <v>0</v>
      </c>
      <c r="F33" s="22" t="n">
        <v>0</v>
      </c>
      <c r="G33" s="22" t="n">
        <v>0</v>
      </c>
      <c r="H33" s="22" t="n">
        <v>0</v>
      </c>
      <c r="I33" s="22" t="n">
        <v>0</v>
      </c>
      <c r="J33" s="22" t="n">
        <v>0</v>
      </c>
      <c r="K33" s="22" t="n">
        <v>0</v>
      </c>
      <c r="L33" s="22" t="n">
        <v>0</v>
      </c>
      <c r="M33" s="22" t="n">
        <v>0</v>
      </c>
      <c r="N33" s="22" t="n">
        <v>0</v>
      </c>
      <c r="O33" s="22" t="n">
        <v>0</v>
      </c>
      <c r="P33" s="22" t="n">
        <v>0</v>
      </c>
      <c r="Q33" s="22" t="n">
        <v>0</v>
      </c>
      <c r="R33" s="22" t="n">
        <f aca="false" ca="false" dt2D="false" dtr="false" t="normal">SUM(D33:Q33)</f>
        <v>0</v>
      </c>
      <c r="S33" s="19" t="n">
        <f aca="false" ca="false" dt2D="false" dtr="false" t="normal">C33+R33</f>
        <v>160</v>
      </c>
    </row>
    <row outlineLevel="0" r="34">
      <c r="A34" s="20" t="s">
        <v>88</v>
      </c>
      <c r="B34" s="21" t="s">
        <v>89</v>
      </c>
      <c r="C34" s="22" t="n">
        <v>16530.11</v>
      </c>
      <c r="D34" s="22" t="n">
        <v>0</v>
      </c>
      <c r="E34" s="22" t="n">
        <v>-156.170000000002</v>
      </c>
      <c r="F34" s="22" t="n">
        <v>2493.07</v>
      </c>
      <c r="G34" s="22" t="n">
        <v>0</v>
      </c>
      <c r="H34" s="22" t="n">
        <v>0</v>
      </c>
      <c r="I34" s="22" t="n">
        <v>0</v>
      </c>
      <c r="J34" s="22" t="n">
        <v>2078.3</v>
      </c>
      <c r="K34" s="22" t="n">
        <v>6301.04</v>
      </c>
      <c r="L34" s="22" t="n">
        <v>458.690000000002</v>
      </c>
      <c r="M34" s="22" t="n">
        <v>340.080000000002</v>
      </c>
      <c r="N34" s="22" t="n">
        <v>1640</v>
      </c>
      <c r="O34" s="22" t="n">
        <v>-245.139999999999</v>
      </c>
      <c r="P34" s="22" t="n">
        <v>0</v>
      </c>
      <c r="Q34" s="22" t="n">
        <v>0</v>
      </c>
      <c r="R34" s="22" t="n">
        <f aca="false" ca="false" dt2D="false" dtr="false" t="normal">SUM(D34:Q34)</f>
        <v>12909.870000000003</v>
      </c>
      <c r="S34" s="19" t="n">
        <f aca="false" ca="false" dt2D="false" dtr="false" t="normal">C34+R34</f>
        <v>29439.980000000003</v>
      </c>
    </row>
    <row outlineLevel="0" r="35">
      <c r="A35" s="20" t="s">
        <v>90</v>
      </c>
      <c r="B35" s="21" t="s">
        <v>91</v>
      </c>
      <c r="C35" s="22" t="n">
        <v>105388.63</v>
      </c>
      <c r="D35" s="22" t="n">
        <v>-100</v>
      </c>
      <c r="E35" s="22" t="n">
        <v>3108.59</v>
      </c>
      <c r="F35" s="22" t="n">
        <v>2300</v>
      </c>
      <c r="G35" s="22" t="n">
        <v>0</v>
      </c>
      <c r="H35" s="22" t="n">
        <v>0</v>
      </c>
      <c r="I35" s="22" t="n">
        <v>546.12999999999</v>
      </c>
      <c r="J35" s="22" t="n">
        <v>749.040000000008</v>
      </c>
      <c r="K35" s="22" t="n">
        <v>-7.44999999999709</v>
      </c>
      <c r="L35" s="22" t="n">
        <v>486.809999999998</v>
      </c>
      <c r="M35" s="22" t="n">
        <v>560.059999999998</v>
      </c>
      <c r="N35" s="22" t="n">
        <v>0</v>
      </c>
      <c r="O35" s="22" t="n">
        <v>-3365.77</v>
      </c>
      <c r="P35" s="22" t="n">
        <v>1024.7</v>
      </c>
      <c r="Q35" s="22" t="n">
        <v>1664.04999999999</v>
      </c>
      <c r="R35" s="22" t="n">
        <f aca="false" ca="false" dt2D="false" dtr="false" t="normal">SUM(D35:Q35)</f>
        <v>6966.159999999974</v>
      </c>
      <c r="S35" s="19" t="n">
        <f aca="false" ca="false" dt2D="false" dtr="false" t="normal">C35+R35</f>
        <v>112354.78999999998</v>
      </c>
    </row>
    <row outlineLevel="0" r="36">
      <c r="A36" s="23" t="s">
        <v>92</v>
      </c>
      <c r="B36" s="24" t="s">
        <v>93</v>
      </c>
      <c r="C36" s="25" t="n">
        <v>454077.58</v>
      </c>
      <c r="D36" s="25" t="n">
        <v>11738.0299999999</v>
      </c>
      <c r="E36" s="25" t="n">
        <v>-2148.94</v>
      </c>
      <c r="F36" s="25" t="n">
        <v>2487.21999999997</v>
      </c>
      <c r="G36" s="25" t="n">
        <v>823.819999999949</v>
      </c>
      <c r="H36" s="25" t="n">
        <v>0</v>
      </c>
      <c r="I36" s="25" t="n">
        <v>10337.66</v>
      </c>
      <c r="J36" s="25" t="n">
        <v>35800.2300000001</v>
      </c>
      <c r="K36" s="25" t="n">
        <v>106113.14</v>
      </c>
      <c r="L36" s="25" t="n">
        <v>3475.80000000005</v>
      </c>
      <c r="M36" s="25" t="n">
        <v>-268.79999999993</v>
      </c>
      <c r="N36" s="25" t="n">
        <v>856.09999999986</v>
      </c>
      <c r="O36" s="25" t="n">
        <v>-1459.34999999998</v>
      </c>
      <c r="P36" s="25" t="n">
        <v>350.000000000116</v>
      </c>
      <c r="Q36" s="25" t="n">
        <v>-105050.09</v>
      </c>
      <c r="R36" s="25" t="n">
        <f aca="false" ca="false" dt2D="false" dtr="false" t="normal">SUM(D36:Q36)</f>
        <v>63054.81999999995</v>
      </c>
      <c r="S36" s="19" t="n">
        <f aca="false" ca="false" dt2D="false" dtr="false" t="normal">C36+R36</f>
        <v>517132.39999999997</v>
      </c>
    </row>
    <row outlineLevel="0" r="37">
      <c r="A37" s="20" t="s">
        <v>94</v>
      </c>
      <c r="B37" s="21" t="s">
        <v>95</v>
      </c>
      <c r="C37" s="22" t="n">
        <v>433743.57</v>
      </c>
      <c r="D37" s="22" t="n">
        <v>11738.0299999999</v>
      </c>
      <c r="E37" s="22" t="n">
        <v>-1805.31</v>
      </c>
      <c r="F37" s="22" t="n">
        <v>2581.91999999998</v>
      </c>
      <c r="G37" s="22" t="n">
        <v>850.219999999972</v>
      </c>
      <c r="H37" s="22" t="n">
        <v>0</v>
      </c>
      <c r="I37" s="22" t="n">
        <v>10337.66</v>
      </c>
      <c r="J37" s="22" t="n">
        <v>35633.6200000001</v>
      </c>
      <c r="K37" s="22" t="n">
        <v>106113.14</v>
      </c>
      <c r="L37" s="22" t="n">
        <v>3310.55000000005</v>
      </c>
      <c r="M37" s="22" t="n">
        <v>-268.79999999993</v>
      </c>
      <c r="N37" s="22" t="n">
        <v>778.909999999916</v>
      </c>
      <c r="O37" s="22" t="n">
        <v>-1441.37</v>
      </c>
      <c r="P37" s="22" t="n">
        <v>-121.839999999851</v>
      </c>
      <c r="Q37" s="22" t="n">
        <v>-105084.1</v>
      </c>
      <c r="R37" s="22" t="n">
        <f aca="false" ca="false" dt2D="false" dtr="false" t="normal">SUM(D37:Q37)</f>
        <v>62622.62999999995</v>
      </c>
      <c r="S37" s="19" t="n">
        <f aca="false" ca="false" dt2D="false" dtr="false" t="normal">C37+R37</f>
        <v>496366.19999999995</v>
      </c>
    </row>
    <row outlineLevel="0" r="38">
      <c r="A38" s="20" t="s">
        <v>96</v>
      </c>
      <c r="B38" s="21" t="s">
        <v>97</v>
      </c>
      <c r="C38" s="22" t="n">
        <v>20334.01</v>
      </c>
      <c r="D38" s="22" t="n">
        <v>0</v>
      </c>
      <c r="E38" s="22" t="n">
        <v>-343.630000000001</v>
      </c>
      <c r="F38" s="22" t="n">
        <v>-94.7000000000007</v>
      </c>
      <c r="G38" s="22" t="n">
        <v>-26.3999999999978</v>
      </c>
      <c r="H38" s="22" t="n">
        <v>0</v>
      </c>
      <c r="I38" s="22" t="n">
        <v>0</v>
      </c>
      <c r="J38" s="22" t="n">
        <v>166.610000000001</v>
      </c>
      <c r="K38" s="22" t="n">
        <v>0</v>
      </c>
      <c r="L38" s="22" t="n">
        <v>165.25</v>
      </c>
      <c r="M38" s="22" t="n">
        <v>0</v>
      </c>
      <c r="N38" s="22" t="n">
        <v>77.1899999999987</v>
      </c>
      <c r="O38" s="22" t="n">
        <v>-17.9799999999996</v>
      </c>
      <c r="P38" s="22" t="n">
        <v>471.84</v>
      </c>
      <c r="Q38" s="22" t="n">
        <v>34.0099999999984</v>
      </c>
      <c r="R38" s="22" t="n">
        <f aca="false" ca="false" dt2D="false" dtr="false" t="normal">SUM(D38:Q38)</f>
        <v>432.1899999999987</v>
      </c>
      <c r="S38" s="19" t="n">
        <f aca="false" ca="false" dt2D="false" dtr="false" t="normal">C38+R38</f>
        <v>20766.199999999997</v>
      </c>
    </row>
    <row outlineLevel="0" r="39">
      <c r="A39" s="23" t="s">
        <v>98</v>
      </c>
      <c r="B39" s="24" t="s">
        <v>99</v>
      </c>
      <c r="C39" s="25" t="n">
        <v>3096823.24</v>
      </c>
      <c r="D39" s="25" t="n">
        <v>-2345.20000000019</v>
      </c>
      <c r="E39" s="25" t="n">
        <v>456</v>
      </c>
      <c r="F39" s="25" t="n">
        <v>7306.31000000006</v>
      </c>
      <c r="G39" s="25" t="n">
        <v>0</v>
      </c>
      <c r="H39" s="25" t="n">
        <v>0</v>
      </c>
      <c r="I39" s="25" t="n">
        <v>18845.1499999999</v>
      </c>
      <c r="J39" s="25" t="n">
        <v>4448.43000000063</v>
      </c>
      <c r="K39" s="25" t="n">
        <v>0</v>
      </c>
      <c r="L39" s="25" t="n">
        <v>1177.27000000002</v>
      </c>
      <c r="M39" s="25" t="n">
        <v>-75712.9900000002</v>
      </c>
      <c r="N39" s="25" t="n">
        <v>848</v>
      </c>
      <c r="O39" s="25" t="n">
        <v>0</v>
      </c>
      <c r="P39" s="25" t="n">
        <v>2426.75</v>
      </c>
      <c r="Q39" s="25" t="n">
        <v>45900.0300000007</v>
      </c>
      <c r="R39" s="25" t="n">
        <f aca="false" ca="false" dt2D="false" dtr="false" t="normal">SUM(D39:Q39)</f>
        <v>3349.7500000009313</v>
      </c>
      <c r="S39" s="19" t="n">
        <f aca="false" ca="false" dt2D="false" dtr="false" t="normal">C39+R39</f>
        <v>3100172.990000001</v>
      </c>
    </row>
    <row outlineLevel="0" r="40">
      <c r="A40" s="20" t="s">
        <v>100</v>
      </c>
      <c r="B40" s="21" t="s">
        <v>101</v>
      </c>
      <c r="C40" s="22" t="n">
        <v>1792027.83</v>
      </c>
      <c r="D40" s="22" t="n">
        <v>4480</v>
      </c>
      <c r="E40" s="22" t="n">
        <v>622</v>
      </c>
      <c r="F40" s="22" t="n">
        <v>6031.48999999976</v>
      </c>
      <c r="G40" s="22" t="n">
        <v>0</v>
      </c>
      <c r="H40" s="22" t="n">
        <v>0</v>
      </c>
      <c r="I40" s="22" t="n">
        <v>16063.1300000001</v>
      </c>
      <c r="J40" s="22" t="n">
        <v>4448.43000000017</v>
      </c>
      <c r="K40" s="22" t="n">
        <v>0</v>
      </c>
      <c r="L40" s="22" t="n">
        <v>0</v>
      </c>
      <c r="M40" s="22" t="n">
        <v>-6881.74000000022</v>
      </c>
      <c r="N40" s="22" t="n">
        <v>848</v>
      </c>
      <c r="O40" s="22" t="n">
        <v>8.42999999993481</v>
      </c>
      <c r="P40" s="22" t="n">
        <v>-5</v>
      </c>
      <c r="Q40" s="22" t="n">
        <v>103238.68</v>
      </c>
      <c r="R40" s="22" t="n">
        <f aca="false" ca="false" dt2D="false" dtr="false" t="normal">SUM(D40:Q40)</f>
        <v>128853.42000000016</v>
      </c>
      <c r="S40" s="19" t="n">
        <f aca="false" ca="false" dt2D="false" dtr="false" t="normal">C40+R40</f>
        <v>1920881.2500000002</v>
      </c>
    </row>
    <row outlineLevel="0" r="41">
      <c r="A41" s="20" t="s">
        <v>102</v>
      </c>
      <c r="B41" s="21" t="s">
        <v>103</v>
      </c>
      <c r="C41" s="22" t="n">
        <v>1201596.2</v>
      </c>
      <c r="D41" s="22" t="n">
        <v>-6827.20000000019</v>
      </c>
      <c r="E41" s="22" t="n">
        <v>0</v>
      </c>
      <c r="F41" s="22" t="n">
        <v>1346.42000000016</v>
      </c>
      <c r="G41" s="22" t="n">
        <v>0</v>
      </c>
      <c r="H41" s="22" t="n">
        <v>0</v>
      </c>
      <c r="I41" s="22" t="n">
        <v>3532.42999999993</v>
      </c>
      <c r="J41" s="22" t="n">
        <v>0</v>
      </c>
      <c r="K41" s="22" t="n">
        <v>0</v>
      </c>
      <c r="L41" s="22" t="n">
        <v>0</v>
      </c>
      <c r="M41" s="22" t="n">
        <v>-69131.25</v>
      </c>
      <c r="N41" s="22" t="n">
        <v>0</v>
      </c>
      <c r="O41" s="22" t="n">
        <v>0</v>
      </c>
      <c r="P41" s="22" t="n">
        <v>0</v>
      </c>
      <c r="Q41" s="22" t="n">
        <v>-57406.8399999999</v>
      </c>
      <c r="R41" s="22" t="n">
        <f aca="false" ca="false" dt2D="false" dtr="false" t="normal">SUM(D41:Q41)</f>
        <v>-128486.43999999994</v>
      </c>
      <c r="S41" s="19" t="n">
        <f aca="false" ca="false" dt2D="false" dtr="false" t="normal">C41+R41</f>
        <v>1073109.7600000002</v>
      </c>
    </row>
    <row outlineLevel="0" r="42">
      <c r="A42" s="20" t="s">
        <v>104</v>
      </c>
      <c r="B42" s="21" t="s">
        <v>105</v>
      </c>
      <c r="C42" s="22" t="n">
        <v>103199.21</v>
      </c>
      <c r="D42" s="22" t="n">
        <v>2</v>
      </c>
      <c r="E42" s="22" t="n">
        <v>-166</v>
      </c>
      <c r="F42" s="22" t="n">
        <v>-71.6000000000058</v>
      </c>
      <c r="G42" s="22" t="n">
        <v>0</v>
      </c>
      <c r="H42" s="22" t="n">
        <v>0</v>
      </c>
      <c r="I42" s="22" t="n">
        <v>-750.409999999989</v>
      </c>
      <c r="J42" s="22" t="n">
        <v>0</v>
      </c>
      <c r="K42" s="22" t="n">
        <v>0</v>
      </c>
      <c r="L42" s="22" t="n">
        <v>1177.27</v>
      </c>
      <c r="M42" s="22" t="n">
        <v>300</v>
      </c>
      <c r="N42" s="22" t="n">
        <v>0</v>
      </c>
      <c r="O42" s="22" t="n">
        <v>-8.43000000000757</v>
      </c>
      <c r="P42" s="22" t="n">
        <v>2431.75</v>
      </c>
      <c r="Q42" s="22" t="n">
        <v>68.1900000000169</v>
      </c>
      <c r="R42" s="22" t="n">
        <f aca="false" ca="false" dt2D="false" dtr="false" t="normal">SUM(D42:Q42)</f>
        <v>2982.7700000000186</v>
      </c>
      <c r="S42" s="19" t="n">
        <f aca="false" ca="false" dt2D="false" dtr="false" t="normal">C42+R42</f>
        <v>106181.98000000001</v>
      </c>
    </row>
    <row outlineLevel="0" r="43">
      <c r="A43" s="23" t="s">
        <v>106</v>
      </c>
      <c r="B43" s="24" t="s">
        <v>107</v>
      </c>
      <c r="C43" s="25" t="n">
        <v>280275.83</v>
      </c>
      <c r="D43" s="25" t="n">
        <v>0</v>
      </c>
      <c r="E43" s="25" t="n">
        <v>-1869.06000000006</v>
      </c>
      <c r="F43" s="25" t="n">
        <v>808.270000000019</v>
      </c>
      <c r="G43" s="25" t="n">
        <v>236.089999999967</v>
      </c>
      <c r="H43" s="25" t="n">
        <v>0</v>
      </c>
      <c r="I43" s="25" t="n">
        <v>1259.77999999997</v>
      </c>
      <c r="J43" s="25" t="n">
        <v>5181.71000000002</v>
      </c>
      <c r="K43" s="25" t="n">
        <v>0</v>
      </c>
      <c r="L43" s="25" t="n">
        <v>2324.34000000003</v>
      </c>
      <c r="M43" s="25" t="n">
        <v>0</v>
      </c>
      <c r="N43" s="25" t="n">
        <v>-267.390000000014</v>
      </c>
      <c r="O43" s="25" t="n">
        <v>8449.64000000001</v>
      </c>
      <c r="P43" s="25" t="n">
        <v>-9122.12</v>
      </c>
      <c r="Q43" s="25" t="n">
        <v>91.1900000000023</v>
      </c>
      <c r="R43" s="25" t="n">
        <f aca="false" ca="false" dt2D="false" dtr="false" t="normal">SUM(D43:Q43)</f>
        <v>7092.449999999953</v>
      </c>
      <c r="S43" s="19" t="n">
        <f aca="false" ca="false" dt2D="false" dtr="false" t="normal">C43+R43</f>
        <v>287368.27999999997</v>
      </c>
    </row>
    <row outlineLevel="0" r="44">
      <c r="A44" s="20" t="s">
        <v>108</v>
      </c>
      <c r="B44" s="21" t="s">
        <v>109</v>
      </c>
      <c r="C44" s="22" t="n">
        <v>4807.79</v>
      </c>
      <c r="D44" s="22" t="n">
        <v>0</v>
      </c>
      <c r="E44" s="22" t="n">
        <v>-77.6999999999998</v>
      </c>
      <c r="F44" s="22" t="n">
        <v>180</v>
      </c>
      <c r="G44" s="22" t="n">
        <v>0</v>
      </c>
      <c r="H44" s="22" t="n">
        <v>0</v>
      </c>
      <c r="I44" s="22" t="n">
        <v>0</v>
      </c>
      <c r="J44" s="22" t="n">
        <v>840.76</v>
      </c>
      <c r="K44" s="22" t="n">
        <v>0</v>
      </c>
      <c r="L44" s="22" t="n">
        <v>40.5900000000001</v>
      </c>
      <c r="M44" s="22" t="n">
        <v>0</v>
      </c>
      <c r="N44" s="22" t="n">
        <v>0</v>
      </c>
      <c r="O44" s="22" t="n">
        <v>-146.23</v>
      </c>
      <c r="P44" s="22" t="n">
        <v>0</v>
      </c>
      <c r="Q44" s="22" t="n">
        <v>-68.3100000000004</v>
      </c>
      <c r="R44" s="22" t="n">
        <f aca="false" ca="false" dt2D="false" dtr="false" t="normal">SUM(D44:Q44)</f>
        <v>769.1100000000006</v>
      </c>
      <c r="S44" s="19" t="n">
        <f aca="false" ca="false" dt2D="false" dtr="false" t="normal">C44+R44</f>
        <v>5576.900000000001</v>
      </c>
    </row>
    <row outlineLevel="0" r="45">
      <c r="A45" s="20" t="s">
        <v>110</v>
      </c>
      <c r="B45" s="21" t="s">
        <v>111</v>
      </c>
      <c r="C45" s="22" t="n">
        <v>203083.15</v>
      </c>
      <c r="D45" s="22" t="n">
        <v>0</v>
      </c>
      <c r="E45" s="22" t="n">
        <v>-1392.73000000001</v>
      </c>
      <c r="F45" s="22" t="n">
        <v>-157636.37</v>
      </c>
      <c r="G45" s="22" t="n">
        <v>0</v>
      </c>
      <c r="H45" s="22" t="n">
        <v>0</v>
      </c>
      <c r="I45" s="22" t="n">
        <v>-61.4599999999991</v>
      </c>
      <c r="J45" s="22" t="n">
        <v>0</v>
      </c>
      <c r="K45" s="22" t="n">
        <v>0</v>
      </c>
      <c r="L45" s="22" t="n">
        <v>177.440000000002</v>
      </c>
      <c r="M45" s="22" t="n">
        <v>-177.43</v>
      </c>
      <c r="N45" s="22" t="n">
        <v>-16</v>
      </c>
      <c r="O45" s="22" t="n">
        <v>0</v>
      </c>
      <c r="P45" s="22" t="n">
        <v>0</v>
      </c>
      <c r="Q45" s="22" t="n">
        <v>0</v>
      </c>
      <c r="R45" s="22" t="n">
        <f aca="false" ca="false" dt2D="false" dtr="false" t="normal">SUM(D45:Q45)</f>
        <v>-159106.55</v>
      </c>
      <c r="S45" s="19" t="n">
        <f aca="false" ca="false" dt2D="false" dtr="false" t="normal">C45+R45</f>
        <v>43976.600000000006</v>
      </c>
    </row>
    <row outlineLevel="0" r="46">
      <c r="A46" s="20" t="s">
        <v>112</v>
      </c>
      <c r="B46" s="21" t="s">
        <v>113</v>
      </c>
      <c r="C46" s="22" t="n">
        <v>49728.4</v>
      </c>
      <c r="D46" s="22" t="n">
        <v>0</v>
      </c>
      <c r="E46" s="22" t="n">
        <v>0</v>
      </c>
      <c r="F46" s="22" t="n">
        <v>158264.64</v>
      </c>
      <c r="G46" s="22" t="n">
        <v>236.089999999997</v>
      </c>
      <c r="H46" s="22" t="n">
        <v>0</v>
      </c>
      <c r="I46" s="22" t="n">
        <v>1321.23999999996</v>
      </c>
      <c r="J46" s="22" t="n">
        <v>4340.95000000001</v>
      </c>
      <c r="K46" s="22" t="n">
        <v>0</v>
      </c>
      <c r="L46" s="22" t="n">
        <v>1914.76999999999</v>
      </c>
      <c r="M46" s="22" t="n">
        <v>177.430000000022</v>
      </c>
      <c r="N46" s="22" t="n">
        <v>-261.079999999987</v>
      </c>
      <c r="O46" s="22" t="n">
        <v>8595.87</v>
      </c>
      <c r="P46" s="22" t="n">
        <v>-9585.41999999998</v>
      </c>
      <c r="Q46" s="22" t="n">
        <v>114.320000000007</v>
      </c>
      <c r="R46" s="22" t="n">
        <f aca="false" ca="false" dt2D="false" dtr="false" t="normal">SUM(D46:Q46)</f>
        <v>165118.81</v>
      </c>
      <c r="S46" s="19" t="n">
        <f aca="false" ca="false" dt2D="false" dtr="false" t="normal">C46+R46</f>
        <v>214847.21</v>
      </c>
    </row>
    <row outlineLevel="0" r="47">
      <c r="A47" s="20" t="s">
        <v>114</v>
      </c>
      <c r="B47" s="21" t="s">
        <v>115</v>
      </c>
      <c r="C47" s="22" t="n">
        <v>22656.49</v>
      </c>
      <c r="D47" s="22" t="n">
        <v>0</v>
      </c>
      <c r="E47" s="22" t="n">
        <v>-398.630000000001</v>
      </c>
      <c r="F47" s="22" t="n">
        <v>0</v>
      </c>
      <c r="G47" s="22" t="n">
        <v>0</v>
      </c>
      <c r="H47" s="22" t="n">
        <v>0</v>
      </c>
      <c r="I47" s="22" t="n">
        <v>0</v>
      </c>
      <c r="J47" s="22" t="n">
        <v>0</v>
      </c>
      <c r="K47" s="22" t="n">
        <v>0</v>
      </c>
      <c r="L47" s="22" t="n">
        <v>191.540000000001</v>
      </c>
      <c r="M47" s="22" t="n">
        <v>0</v>
      </c>
      <c r="N47" s="22" t="n">
        <v>9.68999999999505</v>
      </c>
      <c r="O47" s="22" t="n">
        <v>0</v>
      </c>
      <c r="P47" s="22" t="n">
        <v>463.300000000003</v>
      </c>
      <c r="Q47" s="22" t="n">
        <v>45.1800000000003</v>
      </c>
      <c r="R47" s="22" t="n">
        <f aca="false" ca="false" dt2D="false" dtr="false" t="normal">SUM(D47:Q47)</f>
        <v>311.0799999999981</v>
      </c>
      <c r="S47" s="19" t="n">
        <f aca="false" ca="false" dt2D="false" dtr="false" t="normal">C47+R47</f>
        <v>22967.57</v>
      </c>
    </row>
    <row outlineLevel="0" r="48">
      <c r="A48" s="23" t="s">
        <v>116</v>
      </c>
      <c r="B48" s="24" t="s">
        <v>117</v>
      </c>
      <c r="C48" s="25" t="n">
        <v>21698</v>
      </c>
      <c r="D48" s="25" t="n">
        <v>1500</v>
      </c>
      <c r="E48" s="25" t="n">
        <v>0</v>
      </c>
      <c r="F48" s="25" t="n">
        <v>0</v>
      </c>
      <c r="G48" s="25" t="n">
        <v>0</v>
      </c>
      <c r="H48" s="25" t="n">
        <v>0</v>
      </c>
      <c r="I48" s="25" t="n">
        <v>0</v>
      </c>
      <c r="J48" s="25" t="n">
        <v>0</v>
      </c>
      <c r="K48" s="25" t="n">
        <v>0</v>
      </c>
      <c r="L48" s="25" t="n">
        <v>100</v>
      </c>
      <c r="M48" s="25" t="n">
        <v>0</v>
      </c>
      <c r="N48" s="25" t="n">
        <v>0</v>
      </c>
      <c r="O48" s="25" t="n">
        <v>4068</v>
      </c>
      <c r="P48" s="25" t="n">
        <v>0</v>
      </c>
      <c r="Q48" s="25" t="n">
        <v>-0.110000000000582</v>
      </c>
      <c r="R48" s="25" t="n">
        <f aca="false" ca="false" dt2D="false" dtr="false" t="normal">SUM(D48:Q48)</f>
        <v>5667.889999999999</v>
      </c>
      <c r="S48" s="19" t="n">
        <f aca="false" ca="false" dt2D="false" dtr="false" t="normal">C48+R48</f>
        <v>27365.89</v>
      </c>
    </row>
    <row outlineLevel="0" r="49">
      <c r="A49" s="20" t="s">
        <v>118</v>
      </c>
      <c r="B49" s="21" t="s">
        <v>119</v>
      </c>
      <c r="C49" s="22" t="n">
        <v>5078.5</v>
      </c>
      <c r="D49" s="22" t="n">
        <v>1000</v>
      </c>
      <c r="E49" s="22" t="n">
        <v>0</v>
      </c>
      <c r="F49" s="22" t="n">
        <v>0</v>
      </c>
      <c r="G49" s="22" t="n">
        <v>0</v>
      </c>
      <c r="H49" s="22" t="n">
        <v>0</v>
      </c>
      <c r="I49" s="22" t="n">
        <v>0</v>
      </c>
      <c r="J49" s="22" t="n">
        <v>0</v>
      </c>
      <c r="K49" s="22" t="n">
        <v>0</v>
      </c>
      <c r="L49" s="22" t="n">
        <v>0</v>
      </c>
      <c r="M49" s="22" t="n">
        <v>0</v>
      </c>
      <c r="N49" s="22" t="n">
        <v>0</v>
      </c>
      <c r="O49" s="22" t="n">
        <v>0</v>
      </c>
      <c r="P49" s="22" t="n">
        <v>0</v>
      </c>
      <c r="Q49" s="22" t="n">
        <v>0</v>
      </c>
      <c r="R49" s="22" t="n">
        <f aca="false" ca="false" dt2D="false" dtr="false" t="normal">SUM(D49:Q49)</f>
        <v>1000</v>
      </c>
      <c r="S49" s="19" t="n">
        <f aca="false" ca="false" dt2D="false" dtr="false" t="normal">C49+R49</f>
        <v>6078.5</v>
      </c>
    </row>
    <row outlineLevel="0" r="50">
      <c r="A50" s="20" t="s">
        <v>120</v>
      </c>
      <c r="B50" s="21" t="s">
        <v>121</v>
      </c>
      <c r="C50" s="22" t="n">
        <v>16619.5</v>
      </c>
      <c r="D50" s="22" t="n">
        <v>500</v>
      </c>
      <c r="E50" s="22" t="n">
        <v>0</v>
      </c>
      <c r="F50" s="22" t="n">
        <v>0</v>
      </c>
      <c r="G50" s="22" t="n">
        <v>0</v>
      </c>
      <c r="H50" s="22" t="n">
        <v>0</v>
      </c>
      <c r="I50" s="22" t="n">
        <v>0</v>
      </c>
      <c r="J50" s="22" t="n">
        <v>0</v>
      </c>
      <c r="K50" s="22" t="n">
        <v>0</v>
      </c>
      <c r="L50" s="22" t="n">
        <v>100</v>
      </c>
      <c r="M50" s="22" t="n">
        <v>0</v>
      </c>
      <c r="N50" s="22" t="n">
        <v>0</v>
      </c>
      <c r="O50" s="22" t="n">
        <v>4068</v>
      </c>
      <c r="P50" s="22" t="n">
        <v>0</v>
      </c>
      <c r="Q50" s="22" t="n">
        <v>-0.110000000000582</v>
      </c>
      <c r="R50" s="22" t="n">
        <f aca="false" ca="false" dt2D="false" dtr="false" t="normal">SUM(D50:Q50)</f>
        <v>4667.889999999999</v>
      </c>
      <c r="S50" s="19" t="n">
        <f aca="false" ca="false" dt2D="false" dtr="false" t="normal">C50+R50</f>
        <v>21287.39</v>
      </c>
    </row>
    <row outlineLevel="0" r="51">
      <c r="A51" s="23" t="s">
        <v>122</v>
      </c>
      <c r="B51" s="24" t="s">
        <v>123</v>
      </c>
      <c r="C51" s="25" t="n">
        <v>254800</v>
      </c>
      <c r="D51" s="25" t="n">
        <v>0</v>
      </c>
      <c r="E51" s="25" t="n">
        <v>-100000</v>
      </c>
      <c r="F51" s="25" t="n">
        <v>-38650</v>
      </c>
      <c r="G51" s="25" t="n">
        <v>-60000</v>
      </c>
      <c r="H51" s="25" t="n">
        <v>0</v>
      </c>
      <c r="I51" s="25" t="n">
        <v>0.0800000000017462</v>
      </c>
      <c r="J51" s="25" t="n">
        <v>0</v>
      </c>
      <c r="K51" s="25" t="n">
        <v>0</v>
      </c>
      <c r="L51" s="25" t="n">
        <v>0</v>
      </c>
      <c r="M51" s="25" t="n">
        <v>0</v>
      </c>
      <c r="N51" s="25" t="n">
        <v>-4000</v>
      </c>
      <c r="O51" s="25" t="n">
        <v>0</v>
      </c>
      <c r="P51" s="25" t="n">
        <v>0</v>
      </c>
      <c r="Q51" s="25" t="n">
        <v>-8650.08</v>
      </c>
      <c r="R51" s="25" t="n">
        <f aca="false" ca="false" dt2D="false" dtr="false" t="normal">SUM(D51:Q51)</f>
        <v>-211300</v>
      </c>
      <c r="S51" s="19" t="n">
        <f aca="false" ca="false" dt2D="false" dtr="false" t="normal">C51+R51</f>
        <v>43500</v>
      </c>
    </row>
    <row ht="30.75" outlineLevel="0" r="52">
      <c r="A52" s="20" t="s">
        <v>124</v>
      </c>
      <c r="B52" s="21" t="s">
        <v>125</v>
      </c>
      <c r="C52" s="22" t="n">
        <v>254800</v>
      </c>
      <c r="D52" s="22" t="n">
        <v>0</v>
      </c>
      <c r="E52" s="22" t="n">
        <v>-100000</v>
      </c>
      <c r="F52" s="22" t="n">
        <v>-38650</v>
      </c>
      <c r="G52" s="22" t="n">
        <v>-60000</v>
      </c>
      <c r="H52" s="22" t="n">
        <v>0</v>
      </c>
      <c r="I52" s="22" t="n">
        <v>0.0800000000017462</v>
      </c>
      <c r="J52" s="22" t="n">
        <v>0</v>
      </c>
      <c r="K52" s="22" t="n">
        <v>0</v>
      </c>
      <c r="L52" s="22" t="n">
        <v>0</v>
      </c>
      <c r="M52" s="22" t="n">
        <v>0</v>
      </c>
      <c r="N52" s="22" t="n">
        <v>-4000</v>
      </c>
      <c r="O52" s="22" t="n">
        <v>0</v>
      </c>
      <c r="P52" s="22" t="n">
        <v>0</v>
      </c>
      <c r="Q52" s="22" t="n">
        <v>-8650.08</v>
      </c>
      <c r="R52" s="22" t="n">
        <f aca="false" ca="false" dt2D="false" dtr="false" t="normal">SUM(D52:Q52)</f>
        <v>-211300</v>
      </c>
      <c r="S52" s="19" t="n">
        <f aca="false" ca="false" dt2D="false" dtr="false" t="normal">C52+R52</f>
        <v>43500</v>
      </c>
    </row>
    <row ht="18.75" outlineLevel="0" r="53">
      <c r="A53" s="30" t="n"/>
      <c r="B53" s="31" t="s">
        <v>127</v>
      </c>
      <c r="C53" s="25" t="n">
        <v>16659028.3</v>
      </c>
      <c r="D53" s="25" t="n">
        <v>272198.160000001</v>
      </c>
      <c r="E53" s="25" t="n">
        <v>1157679.76</v>
      </c>
      <c r="F53" s="25" t="n">
        <v>109658.870000001</v>
      </c>
      <c r="G53" s="25" t="n">
        <v>74493.869999998</v>
      </c>
      <c r="H53" s="25" t="n">
        <v>20161.6199999999</v>
      </c>
      <c r="I53" s="25" t="n">
        <v>96474.1599999995</v>
      </c>
      <c r="J53" s="25" t="n">
        <v>287329.980000003</v>
      </c>
      <c r="K53" s="25" t="n">
        <v>585850.979999999</v>
      </c>
      <c r="L53" s="25" t="n">
        <v>104845.71</v>
      </c>
      <c r="M53" s="25" t="n">
        <v>245991.85</v>
      </c>
      <c r="N53" s="25" t="n">
        <v>20852.7600000013</v>
      </c>
      <c r="O53" s="25" t="n">
        <v>57016.2800000009</v>
      </c>
      <c r="P53" s="25" t="n">
        <v>-11108.1800000011</v>
      </c>
      <c r="Q53" s="25" t="n">
        <v>-120958.849999997</v>
      </c>
      <c r="R53" s="25" t="n">
        <f aca="false" ca="false" dt2D="false" dtr="false" t="normal">SUM(D53:Q53)</f>
        <v>2900486.9700000035</v>
      </c>
      <c r="S53" s="19" t="n">
        <f aca="false" ca="false" dt2D="false" dtr="false" t="normal">C53+R53</f>
        <v>19559515.270000003</v>
      </c>
    </row>
    <row outlineLevel="0" r="54">
      <c r="A54" s="2" t="n"/>
    </row>
  </sheetData>
  <mergeCells count="6">
    <mergeCell ref="A2:R2"/>
    <mergeCell ref="A5:A6"/>
    <mergeCell ref="B5:B6"/>
    <mergeCell ref="C5:C6"/>
    <mergeCell ref="D5:Q5"/>
    <mergeCell ref="R5:R6"/>
  </mergeCells>
  <pageMargins bottom="0.196850389242172" footer="0.196850389242172" header="0.15748031437397" left="0.866141736507416" right="0.31496062874794" top="0.196850389242172"/>
  <pageSetup fitToHeight="1" fitToWidth="1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2024-05-06T07:25:24Z</dcterms:modified>
</cp:coreProperties>
</file>