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8340" activeTab="2"/>
  </bookViews>
  <sheets>
    <sheet name="вопросы и бал оц на отв № 1" sheetId="1" r:id="rId1"/>
    <sheet name="своды школ" sheetId="2" r:id="rId2"/>
    <sheet name="средние показатели" sheetId="4" r:id="rId3"/>
    <sheet name="суммы" sheetId="6" r:id="rId4"/>
  </sheets>
  <calcPr calcId="152511"/>
</workbook>
</file>

<file path=xl/calcChain.xml><?xml version="1.0" encoding="utf-8"?>
<calcChain xmlns="http://schemas.openxmlformats.org/spreadsheetml/2006/main">
  <c r="M19" i="4" l="1"/>
  <c r="L19" i="4"/>
  <c r="K19" i="4"/>
  <c r="J19" i="4"/>
  <c r="I19" i="4"/>
  <c r="H19" i="4"/>
  <c r="G19" i="4"/>
  <c r="F19" i="4"/>
  <c r="E19" i="4"/>
  <c r="D19" i="4"/>
  <c r="C19" i="4"/>
  <c r="M16" i="4"/>
  <c r="L16" i="4"/>
  <c r="K16" i="4"/>
  <c r="J16" i="4"/>
  <c r="I16" i="4"/>
  <c r="H16" i="4"/>
  <c r="G16" i="4"/>
  <c r="F16" i="4"/>
  <c r="E16" i="4"/>
  <c r="D16" i="4"/>
  <c r="C16" i="4"/>
  <c r="C3" i="4"/>
  <c r="D3" i="4"/>
  <c r="M8" i="4"/>
  <c r="L8" i="4"/>
  <c r="K8" i="4"/>
  <c r="J8" i="4"/>
  <c r="I8" i="4"/>
  <c r="H8" i="4"/>
  <c r="G8" i="4"/>
  <c r="F8" i="4"/>
  <c r="E8" i="4"/>
  <c r="D8" i="4"/>
  <c r="C8" i="4"/>
  <c r="M15" i="4"/>
  <c r="M14" i="4"/>
  <c r="M13" i="4"/>
  <c r="M12" i="4"/>
  <c r="M11" i="4"/>
  <c r="M10" i="4"/>
  <c r="M9" i="4"/>
  <c r="M7" i="4"/>
  <c r="M6" i="4"/>
  <c r="M5" i="4"/>
  <c r="M4" i="4"/>
  <c r="M15" i="6"/>
  <c r="M14" i="6"/>
  <c r="M13" i="6"/>
  <c r="M12" i="6"/>
  <c r="M11" i="6"/>
  <c r="M10" i="6"/>
  <c r="M9" i="6"/>
  <c r="M7" i="6"/>
  <c r="M6" i="6"/>
  <c r="M5" i="6"/>
  <c r="M4" i="6"/>
  <c r="L3" i="4"/>
  <c r="K3" i="4"/>
  <c r="J3" i="4"/>
  <c r="I3" i="4"/>
  <c r="H3" i="4"/>
  <c r="G3" i="4"/>
  <c r="F3" i="4"/>
  <c r="E3" i="4"/>
  <c r="M3" i="4" l="1"/>
  <c r="M19" i="2"/>
  <c r="L19" i="2"/>
  <c r="K19" i="2"/>
  <c r="J19" i="2"/>
  <c r="I19" i="2"/>
  <c r="H19" i="2"/>
  <c r="G19" i="2"/>
  <c r="F19" i="2"/>
  <c r="E19" i="2"/>
  <c r="D19" i="2"/>
  <c r="C19" i="2"/>
  <c r="M16" i="2"/>
  <c r="L16" i="2"/>
  <c r="K16" i="2"/>
  <c r="J16" i="2"/>
  <c r="I16" i="2"/>
  <c r="H16" i="2"/>
  <c r="G16" i="2"/>
  <c r="F16" i="2"/>
  <c r="E16" i="2"/>
  <c r="D16" i="2"/>
  <c r="C16" i="2"/>
  <c r="M8" i="2"/>
  <c r="L8" i="2"/>
  <c r="K8" i="2"/>
  <c r="J8" i="2"/>
  <c r="I8" i="2"/>
  <c r="H8" i="2"/>
  <c r="G8" i="2"/>
  <c r="F8" i="2"/>
  <c r="E8" i="2"/>
  <c r="D8" i="2"/>
  <c r="C8" i="2"/>
  <c r="C3" i="2" l="1"/>
  <c r="D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E108" i="1"/>
  <c r="F108" i="1"/>
  <c r="G108" i="1"/>
  <c r="H108" i="1"/>
  <c r="I108" i="1"/>
  <c r="J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E108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E97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E8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E8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E70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E6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E53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E38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E3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E22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E9" i="1"/>
  <c r="D108" i="1" l="1"/>
  <c r="R15" i="4"/>
  <c r="S15" i="4"/>
  <c r="T15" i="4"/>
  <c r="U15" i="4"/>
  <c r="V15" i="4"/>
  <c r="R14" i="4"/>
  <c r="S14" i="4"/>
  <c r="T14" i="4"/>
  <c r="U14" i="4"/>
  <c r="V14" i="4"/>
  <c r="R13" i="4"/>
  <c r="S13" i="4"/>
  <c r="T13" i="4"/>
  <c r="U13" i="4"/>
  <c r="V13" i="4"/>
  <c r="R12" i="4"/>
  <c r="S12" i="4"/>
  <c r="T12" i="4"/>
  <c r="U12" i="4"/>
  <c r="V12" i="4"/>
  <c r="R11" i="4"/>
  <c r="S11" i="4"/>
  <c r="T11" i="4"/>
  <c r="U11" i="4"/>
  <c r="V11" i="4"/>
  <c r="R10" i="4"/>
  <c r="S10" i="4"/>
  <c r="T10" i="4"/>
  <c r="U10" i="4"/>
  <c r="V10" i="4"/>
  <c r="R9" i="4"/>
  <c r="S9" i="4"/>
  <c r="T9" i="4"/>
  <c r="U9" i="4"/>
  <c r="V9" i="4"/>
  <c r="R7" i="4"/>
  <c r="S7" i="4"/>
  <c r="T7" i="4"/>
  <c r="U7" i="4"/>
  <c r="V7" i="4"/>
  <c r="R6" i="4"/>
  <c r="S6" i="4"/>
  <c r="T6" i="4"/>
  <c r="U6" i="4"/>
  <c r="V6" i="4"/>
  <c r="R5" i="4"/>
  <c r="S5" i="4"/>
  <c r="T5" i="4"/>
  <c r="U5" i="4"/>
  <c r="V5" i="4"/>
  <c r="R4" i="4"/>
  <c r="S4" i="4"/>
  <c r="T4" i="4"/>
  <c r="U4" i="4"/>
  <c r="V4" i="4"/>
  <c r="R15" i="6"/>
  <c r="S15" i="6"/>
  <c r="T15" i="6"/>
  <c r="U15" i="6"/>
  <c r="V15" i="6"/>
  <c r="R14" i="6"/>
  <c r="S14" i="6"/>
  <c r="T14" i="6"/>
  <c r="U14" i="6"/>
  <c r="V14" i="6"/>
  <c r="R13" i="6"/>
  <c r="S13" i="6"/>
  <c r="T13" i="6"/>
  <c r="U13" i="6"/>
  <c r="V13" i="6"/>
  <c r="R12" i="6"/>
  <c r="S12" i="6"/>
  <c r="T12" i="6"/>
  <c r="U12" i="6"/>
  <c r="V12" i="6"/>
  <c r="R11" i="6"/>
  <c r="S11" i="6"/>
  <c r="T11" i="6"/>
  <c r="U11" i="6"/>
  <c r="V11" i="6"/>
  <c r="R10" i="6"/>
  <c r="S10" i="6"/>
  <c r="T10" i="6"/>
  <c r="U10" i="6"/>
  <c r="V10" i="6"/>
  <c r="R9" i="6"/>
  <c r="S9" i="6"/>
  <c r="T9" i="6"/>
  <c r="U9" i="6"/>
  <c r="V9" i="6"/>
  <c r="R7" i="6"/>
  <c r="S7" i="6"/>
  <c r="T7" i="6"/>
  <c r="U7" i="6"/>
  <c r="V7" i="6"/>
  <c r="R6" i="6"/>
  <c r="S6" i="6"/>
  <c r="T6" i="6"/>
  <c r="U6" i="6"/>
  <c r="V6" i="6"/>
  <c r="R5" i="6"/>
  <c r="S5" i="6"/>
  <c r="T5" i="6"/>
  <c r="U5" i="6"/>
  <c r="V5" i="6"/>
  <c r="V4" i="6"/>
  <c r="R4" i="6"/>
  <c r="S4" i="6"/>
  <c r="T4" i="6"/>
  <c r="U4" i="6"/>
  <c r="T16" i="6" l="1"/>
  <c r="U16" i="6"/>
  <c r="V16" i="6"/>
  <c r="S16" i="6"/>
  <c r="R16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V24" i="6"/>
  <c r="C24" i="6"/>
  <c r="O15" i="6"/>
  <c r="K15" i="6"/>
  <c r="H15" i="6"/>
  <c r="G15" i="6"/>
  <c r="D15" i="6"/>
  <c r="C15" i="6"/>
  <c r="P14" i="6"/>
  <c r="L14" i="6"/>
  <c r="I14" i="6"/>
  <c r="H14" i="6"/>
  <c r="E14" i="6"/>
  <c r="D14" i="6"/>
  <c r="O13" i="6"/>
  <c r="K13" i="6"/>
  <c r="I13" i="6"/>
  <c r="G13" i="6"/>
  <c r="E13" i="6"/>
  <c r="P12" i="6"/>
  <c r="L12" i="6"/>
  <c r="I12" i="6"/>
  <c r="H12" i="6"/>
  <c r="E12" i="6"/>
  <c r="D12" i="6"/>
  <c r="N11" i="6"/>
  <c r="J11" i="6"/>
  <c r="F11" i="6"/>
  <c r="E10" i="6"/>
  <c r="P9" i="6"/>
  <c r="L9" i="6"/>
  <c r="H9" i="6"/>
  <c r="D9" i="6"/>
  <c r="I7" i="6"/>
  <c r="E7" i="6"/>
  <c r="O6" i="6"/>
  <c r="N6" i="6"/>
  <c r="K6" i="6"/>
  <c r="J6" i="6"/>
  <c r="G6" i="6"/>
  <c r="F6" i="6"/>
  <c r="P4" i="6"/>
  <c r="N4" i="6"/>
  <c r="L4" i="6"/>
  <c r="J4" i="6"/>
  <c r="H4" i="6"/>
  <c r="F4" i="6"/>
  <c r="D4" i="6"/>
  <c r="C15" i="4"/>
  <c r="D15" i="4"/>
  <c r="E15" i="4"/>
  <c r="F15" i="4"/>
  <c r="G15" i="4"/>
  <c r="H15" i="4"/>
  <c r="I15" i="4"/>
  <c r="J15" i="4"/>
  <c r="K15" i="4"/>
  <c r="L15" i="4"/>
  <c r="N15" i="4"/>
  <c r="O15" i="4"/>
  <c r="P15" i="4"/>
  <c r="C108" i="1"/>
  <c r="D97" i="1"/>
  <c r="C14" i="6" s="1"/>
  <c r="D14" i="4"/>
  <c r="E14" i="4"/>
  <c r="F14" i="4"/>
  <c r="G14" i="4"/>
  <c r="H14" i="4"/>
  <c r="I14" i="4"/>
  <c r="J14" i="4"/>
  <c r="K14" i="4"/>
  <c r="L14" i="4"/>
  <c r="N14" i="4"/>
  <c r="O14" i="4"/>
  <c r="P14" i="4"/>
  <c r="C97" i="1"/>
  <c r="D89" i="1"/>
  <c r="C13" i="4" s="1"/>
  <c r="D13" i="4"/>
  <c r="E13" i="4"/>
  <c r="F13" i="4"/>
  <c r="G13" i="4"/>
  <c r="H13" i="4"/>
  <c r="I13" i="4"/>
  <c r="J13" i="4"/>
  <c r="K13" i="4"/>
  <c r="L13" i="4"/>
  <c r="N13" i="4"/>
  <c r="O13" i="4"/>
  <c r="P13" i="4"/>
  <c r="C89" i="1"/>
  <c r="D80" i="1"/>
  <c r="C12" i="6" s="1"/>
  <c r="D12" i="4"/>
  <c r="E12" i="4"/>
  <c r="F12" i="4"/>
  <c r="G12" i="4"/>
  <c r="H12" i="4"/>
  <c r="I12" i="4"/>
  <c r="J12" i="4"/>
  <c r="K12" i="4"/>
  <c r="L12" i="4"/>
  <c r="N12" i="4"/>
  <c r="O12" i="4"/>
  <c r="P12" i="4"/>
  <c r="C80" i="1"/>
  <c r="D70" i="1"/>
  <c r="C11" i="6" s="1"/>
  <c r="D11" i="4"/>
  <c r="E11" i="4"/>
  <c r="F11" i="4"/>
  <c r="G11" i="4"/>
  <c r="H11" i="4"/>
  <c r="I11" i="4"/>
  <c r="J11" i="4"/>
  <c r="K11" i="4"/>
  <c r="L11" i="4"/>
  <c r="N11" i="4"/>
  <c r="O11" i="4"/>
  <c r="P11" i="4"/>
  <c r="C70" i="1"/>
  <c r="D10" i="4"/>
  <c r="E10" i="4"/>
  <c r="F10" i="4"/>
  <c r="G10" i="4"/>
  <c r="H10" i="4"/>
  <c r="I10" i="4"/>
  <c r="J10" i="4"/>
  <c r="K10" i="4"/>
  <c r="L10" i="4"/>
  <c r="N10" i="4"/>
  <c r="O10" i="4"/>
  <c r="P10" i="4"/>
  <c r="D63" i="1"/>
  <c r="C10" i="6" s="1"/>
  <c r="D9" i="4"/>
  <c r="E9" i="4"/>
  <c r="F9" i="4"/>
  <c r="G9" i="4"/>
  <c r="H9" i="4"/>
  <c r="I9" i="4"/>
  <c r="J9" i="4"/>
  <c r="K9" i="4"/>
  <c r="L9" i="4"/>
  <c r="N9" i="4"/>
  <c r="O9" i="4"/>
  <c r="P9" i="4"/>
  <c r="D53" i="1"/>
  <c r="C9" i="4" s="1"/>
  <c r="D38" i="1"/>
  <c r="C7" i="4" s="1"/>
  <c r="D7" i="4"/>
  <c r="E7" i="4"/>
  <c r="F7" i="4"/>
  <c r="G7" i="4"/>
  <c r="H7" i="4"/>
  <c r="I7" i="4"/>
  <c r="J7" i="4"/>
  <c r="K7" i="4"/>
  <c r="L7" i="4"/>
  <c r="N7" i="4"/>
  <c r="O7" i="4"/>
  <c r="P7" i="4"/>
  <c r="C38" i="1"/>
  <c r="D31" i="1"/>
  <c r="C6" i="6" s="1"/>
  <c r="D6" i="4"/>
  <c r="E6" i="4"/>
  <c r="F6" i="4"/>
  <c r="G6" i="4"/>
  <c r="H6" i="4"/>
  <c r="I6" i="4"/>
  <c r="J6" i="4"/>
  <c r="K6" i="4"/>
  <c r="L6" i="4"/>
  <c r="N6" i="4"/>
  <c r="O6" i="4"/>
  <c r="P6" i="4"/>
  <c r="C31" i="1"/>
  <c r="D22" i="1"/>
  <c r="C5" i="4" s="1"/>
  <c r="E22" i="1"/>
  <c r="D5" i="4" s="1"/>
  <c r="F22" i="1"/>
  <c r="E5" i="4" s="1"/>
  <c r="G22" i="1"/>
  <c r="F5" i="4" s="1"/>
  <c r="G5" i="4"/>
  <c r="H5" i="4"/>
  <c r="I5" i="4"/>
  <c r="J5" i="4"/>
  <c r="K5" i="4"/>
  <c r="L5" i="4"/>
  <c r="N5" i="4"/>
  <c r="O5" i="4"/>
  <c r="P5" i="4"/>
  <c r="C22" i="1"/>
  <c r="D9" i="1"/>
  <c r="C4" i="4" s="1"/>
  <c r="D4" i="4"/>
  <c r="E4" i="4"/>
  <c r="F4" i="4"/>
  <c r="G4" i="4"/>
  <c r="H4" i="4"/>
  <c r="I4" i="4"/>
  <c r="J4" i="4"/>
  <c r="K4" i="4"/>
  <c r="L4" i="4"/>
  <c r="N4" i="4"/>
  <c r="O4" i="4"/>
  <c r="P4" i="4"/>
  <c r="C9" i="1"/>
  <c r="C11" i="4" l="1"/>
  <c r="C9" i="6"/>
  <c r="C6" i="4"/>
  <c r="C13" i="6"/>
  <c r="V25" i="6"/>
  <c r="V26" i="6" s="1"/>
  <c r="Q15" i="4"/>
  <c r="Q15" i="6"/>
  <c r="E15" i="6"/>
  <c r="I15" i="6"/>
  <c r="F15" i="6"/>
  <c r="J15" i="6"/>
  <c r="N15" i="6"/>
  <c r="L15" i="6"/>
  <c r="P15" i="6"/>
  <c r="C14" i="4"/>
  <c r="Q14" i="4"/>
  <c r="Q14" i="6"/>
  <c r="F14" i="6"/>
  <c r="J14" i="6"/>
  <c r="G14" i="6"/>
  <c r="K14" i="6"/>
  <c r="O14" i="6"/>
  <c r="N14" i="6"/>
  <c r="F13" i="6"/>
  <c r="J13" i="6"/>
  <c r="N13" i="6"/>
  <c r="Q13" i="4"/>
  <c r="Q13" i="6"/>
  <c r="D13" i="6"/>
  <c r="H13" i="6"/>
  <c r="L13" i="6"/>
  <c r="P13" i="6"/>
  <c r="C12" i="4"/>
  <c r="G12" i="6"/>
  <c r="K12" i="6"/>
  <c r="O12" i="6"/>
  <c r="Q12" i="6"/>
  <c r="Q12" i="4"/>
  <c r="F12" i="6"/>
  <c r="J12" i="6"/>
  <c r="N12" i="6"/>
  <c r="G11" i="6"/>
  <c r="K11" i="6"/>
  <c r="O11" i="6"/>
  <c r="D11" i="6"/>
  <c r="H11" i="6"/>
  <c r="L11" i="6"/>
  <c r="P11" i="6"/>
  <c r="Q11" i="4"/>
  <c r="Q11" i="6"/>
  <c r="E11" i="6"/>
  <c r="I11" i="6"/>
  <c r="I10" i="6"/>
  <c r="F10" i="6"/>
  <c r="J10" i="6"/>
  <c r="Q10" i="4"/>
  <c r="Q10" i="6"/>
  <c r="C10" i="4"/>
  <c r="G10" i="6"/>
  <c r="K10" i="6"/>
  <c r="O10" i="6"/>
  <c r="D10" i="6"/>
  <c r="H10" i="6"/>
  <c r="L10" i="6"/>
  <c r="P10" i="6"/>
  <c r="N10" i="6"/>
  <c r="G9" i="6"/>
  <c r="O9" i="6"/>
  <c r="Q9" i="4"/>
  <c r="Q9" i="6"/>
  <c r="E9" i="6"/>
  <c r="I9" i="6"/>
  <c r="F9" i="6"/>
  <c r="J9" i="6"/>
  <c r="N9" i="6"/>
  <c r="K9" i="6"/>
  <c r="H7" i="6"/>
  <c r="Q7" i="4"/>
  <c r="Q7" i="6"/>
  <c r="C7" i="6"/>
  <c r="G7" i="6"/>
  <c r="K7" i="6"/>
  <c r="O7" i="6"/>
  <c r="D7" i="6"/>
  <c r="L7" i="6"/>
  <c r="P7" i="6"/>
  <c r="F7" i="6"/>
  <c r="J7" i="6"/>
  <c r="N7" i="6"/>
  <c r="E6" i="6"/>
  <c r="I6" i="6"/>
  <c r="Q6" i="6"/>
  <c r="Q6" i="4"/>
  <c r="D6" i="6"/>
  <c r="H6" i="6"/>
  <c r="L6" i="6"/>
  <c r="P6" i="6"/>
  <c r="Q5" i="6"/>
  <c r="Q5" i="4"/>
  <c r="C5" i="6"/>
  <c r="G5" i="6"/>
  <c r="K5" i="6"/>
  <c r="O5" i="6"/>
  <c r="D5" i="6"/>
  <c r="H5" i="6"/>
  <c r="L5" i="6"/>
  <c r="P5" i="6"/>
  <c r="E5" i="6"/>
  <c r="I5" i="6"/>
  <c r="F5" i="6"/>
  <c r="J5" i="6"/>
  <c r="N5" i="6"/>
  <c r="E4" i="6"/>
  <c r="C4" i="6"/>
  <c r="G4" i="6"/>
  <c r="K4" i="6"/>
  <c r="O4" i="6"/>
  <c r="Q4" i="6"/>
  <c r="Q4" i="4"/>
  <c r="I4" i="6"/>
  <c r="H16" i="6" l="1"/>
  <c r="H25" i="6" s="1"/>
  <c r="H26" i="6" s="1"/>
  <c r="C16" i="6"/>
  <c r="C25" i="6" s="1"/>
  <c r="C26" i="6" s="1"/>
  <c r="M16" i="6"/>
  <c r="M25" i="6" s="1"/>
  <c r="M26" i="6" s="1"/>
  <c r="E16" i="6"/>
  <c r="E25" i="6" s="1"/>
  <c r="E26" i="6" s="1"/>
  <c r="G16" i="6"/>
  <c r="G25" i="6" s="1"/>
  <c r="G26" i="6" s="1"/>
  <c r="K16" i="6"/>
  <c r="K25" i="6" s="1"/>
  <c r="K26" i="6" s="1"/>
  <c r="L16" i="6"/>
  <c r="L25" i="6" s="1"/>
  <c r="L26" i="6" s="1"/>
  <c r="J16" i="6"/>
  <c r="J25" i="6" s="1"/>
  <c r="J26" i="6" s="1"/>
  <c r="D16" i="6"/>
  <c r="D25" i="6" s="1"/>
  <c r="D26" i="6" s="1"/>
  <c r="F16" i="6"/>
  <c r="F25" i="6" s="1"/>
  <c r="F26" i="6" s="1"/>
  <c r="N16" i="6"/>
  <c r="N25" i="6" s="1"/>
  <c r="N26" i="6" s="1"/>
  <c r="O16" i="6"/>
  <c r="O25" i="6" s="1"/>
  <c r="O26" i="6" s="1"/>
  <c r="P16" i="6"/>
  <c r="P25" i="6" s="1"/>
  <c r="P26" i="6" s="1"/>
  <c r="Q16" i="6"/>
  <c r="I16" i="6"/>
  <c r="I25" i="6" s="1"/>
  <c r="I26" i="6" s="1"/>
  <c r="C27" i="6" l="1"/>
</calcChain>
</file>

<file path=xl/sharedStrings.xml><?xml version="1.0" encoding="utf-8"?>
<sst xmlns="http://schemas.openxmlformats.org/spreadsheetml/2006/main" count="439" uniqueCount="157">
  <si>
    <t>N п/п</t>
  </si>
  <si>
    <t>Позиция оценивания</t>
  </si>
  <si>
    <t>Макс. балл за позицию</t>
  </si>
  <si>
    <t>1.</t>
  </si>
  <si>
    <t>Наличие сведений о деятельности организации</t>
  </si>
  <si>
    <t>2.</t>
  </si>
  <si>
    <t>Наличие сведений о структуре организации и органах ее управления</t>
  </si>
  <si>
    <t>3.</t>
  </si>
  <si>
    <t>Наличие документов об организации</t>
  </si>
  <si>
    <t>4.</t>
  </si>
  <si>
    <t>Наличие сведений о реализуемых образовательных программах</t>
  </si>
  <si>
    <t>5.</t>
  </si>
  <si>
    <t>Наличие сведений о финансово-хозяйственной деятельности организации</t>
  </si>
  <si>
    <t>6.</t>
  </si>
  <si>
    <t>Наличие сведений о материально-техническом оснащении образовательного процесса в организации</t>
  </si>
  <si>
    <t>7.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</si>
  <si>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</si>
  <si>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</si>
  <si>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1.2. Наличие на официальном сайте организации в сети Интернет сведений о педагогических работниках организации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</si>
  <si>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</si>
  <si>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</si>
  <si>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</si>
  <si>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</si>
  <si>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</si>
  <si>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</si>
  <si>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</si>
  <si>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8.</t>
  </si>
  <si>
    <t>Наличие сведений о квалификации, ученом звании и степени (при наличии) педагогических работников организации</t>
  </si>
  <si>
    <t>9.</t>
  </si>
  <si>
    <t>Наличие сведений о преподаваемых педагогическим работником организации дисциплинах</t>
  </si>
  <si>
    <t>10.</t>
  </si>
  <si>
    <t>Наименование направления подготовки и (или) специальности</t>
  </si>
  <si>
    <t>1.3. 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организации:</t>
  </si>
  <si>
    <t>Наличие возможности взаимодействия участников образовательного процесса с организацией</t>
  </si>
  <si>
    <t>в том числе: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</si>
  <si>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</si>
  <si>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</si>
  <si>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</si>
  <si>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</si>
  <si>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1.4. Доступность сведений о ходе рассмотрения обращений, поступивших в организацию от заинтересованных граждан (по телефону, по электронной почте, с помощью электронных сервисов, доступных на официальном сайте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</si>
  <si>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</si>
  <si>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</si>
  <si>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</si>
  <si>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</si>
  <si>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2.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касающиеся комфортности условий, в которых осуществляется образовательная деятельность</t>
  </si>
  <si>
    <t>2.1. Материально-техническое и информационное обеспечение организации оценивается по результатам анализа материалов самообследования или данных, представленных на сайте образовательной организации в сравнении со средним по городу (региону) &lt;1&gt; (в сопоставимых показателях)</t>
  </si>
  <si>
    <t>&lt;1&gt; Средние значения показателей по городу (региону) рассчитывается по итогам обработки информации по всем обследованным организациям.</t>
  </si>
  <si>
    <t>Балл за позицию</t>
  </si>
  <si>
    <t>Обеспеченность учащихся компьютерами (количество компьютеров в расчете на одного учащегося)</t>
  </si>
  <si>
    <t>0 - ниже среднего по городу (региону)</t>
  </si>
  <si>
    <t>1 - равно или выше среднего по городу (региону)</t>
  </si>
  <si>
    <t>Обеспеченность учителей (преподавателей) (количество компьютеров в расчете на одного учителя)</t>
  </si>
  <si>
    <t>Обеспеченность ОО мультимедийными проекторами (количество мультимедийных проекторов на учебный коллектив)</t>
  </si>
  <si>
    <t>Обеспеченность ОО интерактивными досками и приставками (количество интерактивных досок и приставок)</t>
  </si>
  <si>
    <t>Наличие лабораторий и/или мастерских (объекты для проведения практических занятий)</t>
  </si>
  <si>
    <t>0 - нет в наличии, не обеспечены,</t>
  </si>
  <si>
    <t>1 - есть в наличии, обеспечены</t>
  </si>
  <si>
    <t>Наличие современной библиотеки-медиатеки (читальный зал не менее чем на 25 рабочих мест) с наличием стационарных или переносных компьютеров с выходом в интернет</t>
  </si>
  <si>
    <t>Обеспеченность специализированными кабинетами (библиотеки, кабинеты технологий, оборудованные лабораторным оборудованием учебные кабинеты по химии и физике, и др.)</t>
  </si>
  <si>
    <t>Наличие электронных интерактивных лабораторий</t>
  </si>
  <si>
    <t>Обеспеченность лабораторным и демонстрационным оборудованием</t>
  </si>
  <si>
    <t>Наличие электронных учебников и учебных пособий (электронные образовательные ресурсы, доступ к информационным системам и информационно-телекоммуникационным сетям)</t>
  </si>
  <si>
    <t>2.2. Наличие необходимых условий для охраны и укрепления здоровья, организации питания обучающихся</t>
  </si>
  <si>
    <t>Наличие спортивного зала</t>
  </si>
  <si>
    <t>Наличие оборудованной спортивной площадки (стадиона)</t>
  </si>
  <si>
    <t>Наличие тренажерного зала</t>
  </si>
  <si>
    <t>Наличие бассейна</t>
  </si>
  <si>
    <t>Наличие медицинского кабинета</t>
  </si>
  <si>
    <t>Наличие специализированных кабинетов по охране и укреплению здоровья (комнаты релаксации, психологической разгрузки и пр.)</t>
  </si>
  <si>
    <t>Наличие столовой на территории организации</t>
  </si>
  <si>
    <t>2.3. Условия для индивидуальной работы с обучающимися</t>
  </si>
  <si>
    <t>Наличие кружков, спортивных секций, творческих коллективов (наличие научных студенческих кружков, дискуссионных клубов, работа в малых группах обучающихся)</t>
  </si>
  <si>
    <t>Использование дистанционных образовательных технологий</t>
  </si>
  <si>
    <t>Проведение психологических и социологических исследований, опросов</t>
  </si>
  <si>
    <t>Наличие службы психологической помощи (возможность оказания психологической консультации)</t>
  </si>
  <si>
    <t>2.4. Наличие дополнительных образовательных программ</t>
  </si>
  <si>
    <t>Наличие программ социально-педагогической направленности</t>
  </si>
  <si>
    <t>Наличие программ технической направленности</t>
  </si>
  <si>
    <t>Наличие программ физкультурно-спортивной направленности</t>
  </si>
  <si>
    <t>Наличие программ художественной направленности</t>
  </si>
  <si>
    <t>Наличие программ естественно-научной направленности</t>
  </si>
  <si>
    <t>Наличие программ туристско-краеведческой направленности</t>
  </si>
  <si>
    <t>Наличие дополнительных (авторских) образовательных программ</t>
  </si>
  <si>
    <t>2.5.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мероприятиях:</t>
  </si>
  <si>
    <t>Наличие и полнота информации о конкурсах и олимпиадах в отчетном году (в том числе во всероссийских и международных), проводимых при участии организации</t>
  </si>
  <si>
    <t>Удельный вес численности обучающихся, принявших участие в отчетном году в различных олимпиадах, смотрах, конкурсах в общей численности учащихся (кроме спортивных) (менее 10% - 0 баллов, 10% и более - 1 балл)</t>
  </si>
  <si>
    <t>Наличие в отчетном году, из числа обучающихся в образовательной организации, победителей конкурсов, смотров и др. на мероприятиях различного уровня (региональный, всероссийский, международный (по 1 баллу за каждый уровень))</t>
  </si>
  <si>
    <t>Удельный вес численности обучающихся в образовательной организации, принявших участие в спортивных олимпиадах, соревнованиях в общей численности учащихся, в том числе международных (менее 10% - 0 баллов, 10% и более - 1 балл) в отчетном году</t>
  </si>
  <si>
    <t>Наличие в отчетном году победителей спортивных олимпиад различного уровня (по 1 баллу за каждый уровень - региональный, всероссийский, международный)</t>
  </si>
  <si>
    <t>Проведение мероприятий по сдаче норм ГТО</t>
  </si>
  <si>
    <t>2.6. Наличие возможности оказания обучающимся психолого-педагогической, медицинской и социальной помощи</t>
  </si>
  <si>
    <t>Наличие психолого-педагогического консультирования обучающихся, их родителей (законных представителей), педагогических работников (наличие программы психологического сопровождения деятельности какой-либо категории обучающихся)</t>
  </si>
  <si>
    <t>Наличие коррекционно-развивающих и компенсирующих занятий с обучающимися, логопедической помощи обучающимся</t>
  </si>
  <si>
    <t>Наличие комплекса реабилитационных и других медицинских мероприятий</t>
  </si>
  <si>
    <t>Наличие действующих программ оказания помощи обучающимся в социальной адаптации, профориентации, получении дополнительных профессиональных навыков, трудоустройстве</t>
  </si>
  <si>
    <t>2.7. Наличие условий организации обучения и воспитания обучающихся с ограниченными возможностями здоровья и инвалидов</t>
  </si>
  <si>
    <t>Наличие обучающихся с ограниченными возможностями здоровья</t>
  </si>
  <si>
    <t>Использование специальных учебников, учебных пособий и дидактических материалов</t>
  </si>
  <si>
    <t>Использование специальных технических средств обучения коллективного и индивидуального пользования</t>
  </si>
  <si>
    <t>Предоставление обучающимся с ограниченными возможностями здоровья специальных технических средств обучения индивидуального пользования в постоянное пользование</t>
  </si>
  <si>
    <t>Предоставление услуг ассистента (помощника), оказывающего обучающимся необходимую техническую помощь</t>
  </si>
  <si>
    <t>Проведение групповых и индивидуальных коррекционных занятий (наличие приема в специальные (коррекционные) группы по различным образовательным программам, мероприятия, обеспечивающие вовлечение детей с ограниченными возможностями здоровья и инвалидов в общественную жизнь образовательной организации (экскурсии, классные часы, концерты и т.д.)</t>
  </si>
  <si>
    <t>Обеспечение доступа в здания организаций, осуществляющих образовательную деятельность, для обучающихся с ограниченными возможностями здоровья (свободный доступ к местам занятий, наличие пандусов, поручней, расширенных дверных проемов и т.д.)</t>
  </si>
  <si>
    <t>Оказание психологической и другой консультативной помощи обучающимся с ограниченными возможностями здоровья</t>
  </si>
  <si>
    <t>Критерии и показатели качества работы</t>
  </si>
  <si>
    <t>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открытости и доступности информации об организациях, осуществляющих образовательную деятельность</t>
  </si>
  <si>
    <t>Открытость и доступность информации, размещенной на официальном сайте</t>
  </si>
  <si>
    <t>1.1.</t>
  </si>
  <si>
    <t>Полнота и актуальность информации об организации и ее деятельности</t>
  </si>
  <si>
    <t>1.2.</t>
  </si>
  <si>
    <t>Наличие сведений о педагогических работниках организации</t>
  </si>
  <si>
    <t>1.3.</t>
  </si>
  <si>
    <t>Доступность взаимодействия с получателями образовательных услуг по телефону, по электронной почте, с помощью электронных сервисов, в том числе наличие возможности внесения предложений, направленных на улучшение работы организации</t>
  </si>
  <si>
    <t>1.4.</t>
  </si>
  <si>
    <t>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сервисов)</t>
  </si>
  <si>
    <t>Комфортность условий, в которых осуществляется образовательная деятельность</t>
  </si>
  <si>
    <t>2.1.</t>
  </si>
  <si>
    <t>Материально-техническое и информационное обеспечение организации</t>
  </si>
  <si>
    <t>2.2.</t>
  </si>
  <si>
    <t>Наличие необходимых условий для охраны и укрепления здоровья, организации питания обучающихся</t>
  </si>
  <si>
    <t>2.3.</t>
  </si>
  <si>
    <t>Условия для индивидуальной работы с обучающимися</t>
  </si>
  <si>
    <t>2.4.</t>
  </si>
  <si>
    <t>Наличие дополнительных образовательных программ</t>
  </si>
  <si>
    <t>2.5.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</si>
  <si>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</si>
  <si>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2.6.</t>
  </si>
  <si>
    <t>Наличие возможности оказания психолого-педагогической, медицинской и социальной помощи обучающимся</t>
  </si>
  <si>
    <t>2.7.</t>
  </si>
  <si>
    <t>Наличие условий организации обучения и воспитания обучающихся с ограниченными возможностями здоровья и инвалидов</t>
  </si>
  <si>
    <t>Доброжелательность, вежливость, компетентность работников</t>
  </si>
  <si>
    <t>3.1.</t>
  </si>
  <si>
    <t>Доброжелательность и вежливость работников</t>
  </si>
  <si>
    <t>3.2.</t>
  </si>
  <si>
    <t>Компетентность работников</t>
  </si>
  <si>
    <t>Общее удовлетворение качеством образовательной деятельности организации</t>
  </si>
  <si>
    <t>4.1.</t>
  </si>
  <si>
    <t>Удовлетворение материально-техническим обеспечением организации</t>
  </si>
  <si>
    <t>4.2.</t>
  </si>
  <si>
    <t>Удовлетворение качеством предоставляемых образовательных услуг</t>
  </si>
  <si>
    <t>4.3.</t>
  </si>
  <si>
    <t>Готовность рекомендовать организацию родственникам и знакомым</t>
  </si>
  <si>
    <t xml:space="preserve">№ </t>
  </si>
  <si>
    <t>ИТОГО ПО 11 ПОЗИЦИЯМ</t>
  </si>
  <si>
    <t>ИТОГО ПО 5 ПОЗИЦИЯМ</t>
  </si>
  <si>
    <t>ИТОГО ПО 16 ПОЗИЦИЯМ</t>
  </si>
  <si>
    <t>СРЕДНИЙ БАЛЛ ПО ГОРОДУ</t>
  </si>
  <si>
    <t>ВЫШЕ СРЕДНЕГО</t>
  </si>
  <si>
    <t>НИЖЕ СРЕДНЕГО</t>
  </si>
  <si>
    <t>ИНТЕГРАЛЬНЫЙ ПОКАЗАТЕЛЬ</t>
  </si>
  <si>
    <t>КМ</t>
  </si>
  <si>
    <t>ЕД</t>
  </si>
  <si>
    <t>ГД</t>
  </si>
  <si>
    <t>БС</t>
  </si>
  <si>
    <t>ФУТ</t>
  </si>
  <si>
    <t>ТЕН</t>
  </si>
  <si>
    <t>ФОК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</si>
</sst>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"/>
  <sheetViews>
    <sheetView topLeftCell="A7" zoomScale="70" zoomScaleNormal="70" workbookViewId="0">
      <selection activeCell="N9" sqref="N9"/>
    </sheetView>
  </sheetViews>
  <sheetFormatPr defaultRowHeight="15" x14ac:dyDescent="0.25"/>
  <cols>
    <col min="1" max="1" width="4.85546875" customWidth="1"/>
    <col min="2" max="2" width="45.85546875" customWidth="1"/>
  </cols>
  <sheetData>
    <row r="1" spans="1:31" ht="36" customHeight="1" x14ac:dyDescent="0.25">
      <c r="A1" s="2" t="s">
        <v>0</v>
      </c>
      <c r="B1" s="2" t="s">
        <v>1</v>
      </c>
      <c r="C1" s="3" t="s">
        <v>2</v>
      </c>
      <c r="D1" s="29">
        <v>1</v>
      </c>
      <c r="E1" s="29">
        <v>2</v>
      </c>
      <c r="F1" s="32">
        <v>3</v>
      </c>
      <c r="G1" s="29">
        <v>5</v>
      </c>
      <c r="H1" s="29" t="s">
        <v>150</v>
      </c>
      <c r="I1" s="29" t="s">
        <v>156</v>
      </c>
      <c r="J1" s="29" t="s">
        <v>151</v>
      </c>
      <c r="K1" s="29" t="s">
        <v>152</v>
      </c>
      <c r="L1" s="29" t="s">
        <v>153</v>
      </c>
      <c r="M1" s="29" t="s">
        <v>154</v>
      </c>
      <c r="N1" s="31" t="s">
        <v>155</v>
      </c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1" s="1" customFormat="1" ht="31.5" customHeight="1" x14ac:dyDescent="0.2">
      <c r="A2" s="4" t="s">
        <v>3</v>
      </c>
      <c r="B2" s="4" t="s">
        <v>4</v>
      </c>
      <c r="C2" s="4">
        <v>1</v>
      </c>
      <c r="D2" s="4">
        <v>1</v>
      </c>
      <c r="E2" s="4">
        <v>1</v>
      </c>
      <c r="F2" s="4">
        <v>1</v>
      </c>
      <c r="G2" s="4">
        <v>1</v>
      </c>
      <c r="H2" s="24">
        <v>1</v>
      </c>
      <c r="I2" s="2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24"/>
      <c r="P2" s="4"/>
      <c r="Q2" s="24"/>
      <c r="R2" s="4"/>
      <c r="S2" s="4"/>
      <c r="T2" s="4"/>
      <c r="U2" s="4"/>
      <c r="V2" s="20"/>
      <c r="W2" s="24"/>
      <c r="X2" s="20"/>
      <c r="Y2" s="20"/>
      <c r="Z2" s="20"/>
      <c r="AA2" s="20"/>
      <c r="AB2" s="24"/>
      <c r="AC2" s="24"/>
      <c r="AD2" s="24"/>
      <c r="AE2" s="24"/>
    </row>
    <row r="3" spans="1:31" s="1" customFormat="1" ht="31.5" customHeight="1" x14ac:dyDescent="0.2">
      <c r="A3" s="4" t="s">
        <v>5</v>
      </c>
      <c r="B3" s="4" t="s">
        <v>6</v>
      </c>
      <c r="C3" s="4">
        <v>1</v>
      </c>
      <c r="D3" s="4">
        <v>0</v>
      </c>
      <c r="E3" s="4">
        <v>1</v>
      </c>
      <c r="F3" s="4">
        <v>1</v>
      </c>
      <c r="G3" s="4">
        <v>0</v>
      </c>
      <c r="H3" s="24">
        <v>1</v>
      </c>
      <c r="I3" s="24">
        <v>1</v>
      </c>
      <c r="J3" s="4">
        <v>1</v>
      </c>
      <c r="K3" s="4">
        <v>1</v>
      </c>
      <c r="L3" s="4">
        <v>1</v>
      </c>
      <c r="M3" s="4">
        <v>1</v>
      </c>
      <c r="N3" s="4">
        <v>0</v>
      </c>
      <c r="O3" s="24"/>
      <c r="P3" s="4"/>
      <c r="Q3" s="24"/>
      <c r="R3" s="4"/>
      <c r="S3" s="4"/>
      <c r="T3" s="4"/>
      <c r="U3" s="4"/>
      <c r="V3" s="20"/>
      <c r="W3" s="24"/>
      <c r="X3" s="20"/>
      <c r="Y3" s="20"/>
      <c r="Z3" s="20"/>
      <c r="AA3" s="20"/>
      <c r="AB3" s="24"/>
      <c r="AC3" s="24"/>
      <c r="AD3" s="24"/>
      <c r="AE3" s="24"/>
    </row>
    <row r="4" spans="1:31" s="1" customFormat="1" ht="31.5" customHeight="1" x14ac:dyDescent="0.2">
      <c r="A4" s="4" t="s">
        <v>7</v>
      </c>
      <c r="B4" s="4" t="s">
        <v>8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24">
        <v>1</v>
      </c>
      <c r="I4" s="24">
        <v>1</v>
      </c>
      <c r="J4" s="4">
        <v>1</v>
      </c>
      <c r="K4" s="4">
        <v>1</v>
      </c>
      <c r="L4" s="4">
        <v>0</v>
      </c>
      <c r="M4" s="4">
        <v>1</v>
      </c>
      <c r="N4" s="4">
        <v>1</v>
      </c>
      <c r="O4" s="24"/>
      <c r="P4" s="4"/>
      <c r="Q4" s="24"/>
      <c r="R4" s="4"/>
      <c r="S4" s="4"/>
      <c r="T4" s="4"/>
      <c r="U4" s="4"/>
      <c r="V4" s="20"/>
      <c r="W4" s="24"/>
      <c r="X4" s="20"/>
      <c r="Y4" s="20"/>
      <c r="Z4" s="20"/>
      <c r="AA4" s="20"/>
      <c r="AB4" s="24"/>
      <c r="AC4" s="24"/>
      <c r="AD4" s="24"/>
      <c r="AE4" s="24"/>
    </row>
    <row r="5" spans="1:31" s="1" customFormat="1" ht="31.5" customHeight="1" x14ac:dyDescent="0.2">
      <c r="A5" s="4" t="s">
        <v>9</v>
      </c>
      <c r="B5" s="4" t="s">
        <v>10</v>
      </c>
      <c r="C5" s="4">
        <v>2</v>
      </c>
      <c r="D5" s="28">
        <v>0</v>
      </c>
      <c r="E5" s="4">
        <v>2</v>
      </c>
      <c r="F5" s="4">
        <v>0</v>
      </c>
      <c r="G5" s="4">
        <v>2</v>
      </c>
      <c r="H5" s="24">
        <v>2</v>
      </c>
      <c r="I5" s="24">
        <v>2</v>
      </c>
      <c r="J5" s="4">
        <v>2</v>
      </c>
      <c r="K5" s="4">
        <v>2</v>
      </c>
      <c r="L5" s="4">
        <v>0</v>
      </c>
      <c r="M5" s="4">
        <v>2</v>
      </c>
      <c r="N5" s="4">
        <v>2</v>
      </c>
      <c r="O5" s="24"/>
      <c r="P5" s="4"/>
      <c r="Q5" s="24"/>
      <c r="R5" s="4"/>
      <c r="S5" s="4"/>
      <c r="T5" s="4"/>
      <c r="U5" s="4"/>
      <c r="V5" s="20"/>
      <c r="W5" s="24"/>
      <c r="X5" s="20"/>
      <c r="Y5" s="20"/>
      <c r="Z5" s="20"/>
      <c r="AA5" s="20"/>
      <c r="AB5" s="24"/>
      <c r="AC5" s="24"/>
      <c r="AD5" s="24"/>
      <c r="AE5" s="24"/>
    </row>
    <row r="6" spans="1:31" s="1" customFormat="1" ht="31.5" customHeight="1" x14ac:dyDescent="0.2">
      <c r="A6" s="4" t="s">
        <v>11</v>
      </c>
      <c r="B6" s="4" t="s">
        <v>12</v>
      </c>
      <c r="C6" s="4">
        <v>1</v>
      </c>
      <c r="D6" s="28">
        <v>0</v>
      </c>
      <c r="E6" s="4">
        <v>0</v>
      </c>
      <c r="F6" s="4">
        <v>0</v>
      </c>
      <c r="G6" s="4">
        <v>1</v>
      </c>
      <c r="H6" s="24">
        <v>1</v>
      </c>
      <c r="I6" s="24">
        <v>0</v>
      </c>
      <c r="J6" s="4">
        <v>0</v>
      </c>
      <c r="K6" s="4">
        <v>0</v>
      </c>
      <c r="L6" s="4">
        <v>0</v>
      </c>
      <c r="M6" s="4">
        <v>1</v>
      </c>
      <c r="N6" s="4">
        <v>0</v>
      </c>
      <c r="O6" s="24"/>
      <c r="P6" s="4"/>
      <c r="Q6" s="24"/>
      <c r="R6" s="4"/>
      <c r="S6" s="4"/>
      <c r="T6" s="4"/>
      <c r="U6" s="4"/>
      <c r="V6" s="20"/>
      <c r="W6" s="24"/>
      <c r="X6" s="20"/>
      <c r="Y6" s="20"/>
      <c r="Z6" s="20"/>
      <c r="AA6" s="20"/>
      <c r="AB6" s="24"/>
      <c r="AC6" s="24"/>
      <c r="AD6" s="24"/>
      <c r="AE6" s="24"/>
    </row>
    <row r="7" spans="1:31" s="1" customFormat="1" ht="31.5" customHeight="1" x14ac:dyDescent="0.2">
      <c r="A7" s="4" t="s">
        <v>13</v>
      </c>
      <c r="B7" s="4" t="s">
        <v>14</v>
      </c>
      <c r="C7" s="4">
        <v>2</v>
      </c>
      <c r="D7" s="28">
        <v>0</v>
      </c>
      <c r="E7" s="4">
        <v>0</v>
      </c>
      <c r="F7" s="4">
        <v>0</v>
      </c>
      <c r="G7" s="4">
        <v>2</v>
      </c>
      <c r="H7" s="24">
        <v>2</v>
      </c>
      <c r="I7" s="2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24"/>
      <c r="P7" s="4"/>
      <c r="Q7" s="24"/>
      <c r="R7" s="4"/>
      <c r="S7" s="4"/>
      <c r="T7" s="4"/>
      <c r="U7" s="4"/>
      <c r="V7" s="20"/>
      <c r="W7" s="24"/>
      <c r="X7" s="20"/>
      <c r="Y7" s="20"/>
      <c r="Z7" s="20"/>
      <c r="AA7" s="20"/>
      <c r="AB7" s="24"/>
      <c r="AC7" s="24"/>
      <c r="AD7" s="24"/>
      <c r="AE7" s="24"/>
    </row>
    <row r="8" spans="1:31" s="1" customFormat="1" ht="38.25" customHeight="1" x14ac:dyDescent="0.2">
      <c r="A8" s="4" t="s">
        <v>15</v>
      </c>
      <c r="B8" s="4" t="s">
        <v>16</v>
      </c>
      <c r="C8" s="4">
        <v>2</v>
      </c>
      <c r="D8" s="28">
        <v>0</v>
      </c>
      <c r="E8" s="4">
        <v>2</v>
      </c>
      <c r="F8" s="4">
        <v>2</v>
      </c>
      <c r="G8" s="4">
        <v>2</v>
      </c>
      <c r="H8" s="24">
        <v>2</v>
      </c>
      <c r="I8" s="24">
        <v>0</v>
      </c>
      <c r="J8" s="4">
        <v>2</v>
      </c>
      <c r="K8" s="4">
        <v>0</v>
      </c>
      <c r="L8" s="4">
        <v>0</v>
      </c>
      <c r="M8" s="4">
        <v>2</v>
      </c>
      <c r="N8" s="4">
        <v>2</v>
      </c>
      <c r="O8" s="24"/>
      <c r="P8" s="4"/>
      <c r="Q8" s="24"/>
      <c r="R8" s="4"/>
      <c r="S8" s="4"/>
      <c r="T8" s="4"/>
      <c r="U8" s="4"/>
      <c r="V8" s="20"/>
      <c r="W8" s="24"/>
      <c r="X8" s="20"/>
      <c r="Y8" s="20"/>
      <c r="Z8" s="20"/>
      <c r="AA8" s="20"/>
      <c r="AB8" s="24"/>
      <c r="AC8" s="24"/>
      <c r="AD8" s="24"/>
      <c r="AE8" s="24"/>
    </row>
    <row r="9" spans="1:31" ht="24.75" customHeight="1" x14ac:dyDescent="0.25">
      <c r="A9" s="36" t="s">
        <v>17</v>
      </c>
      <c r="B9" s="36"/>
      <c r="C9" s="2">
        <f>SUM(C2:C8)</f>
        <v>10</v>
      </c>
      <c r="D9" s="2">
        <f t="shared" ref="D9:AE9" si="0">SUM(D2:D8)</f>
        <v>2</v>
      </c>
      <c r="E9" s="23">
        <f t="shared" si="0"/>
        <v>7</v>
      </c>
      <c r="F9" s="23">
        <f t="shared" si="0"/>
        <v>5</v>
      </c>
      <c r="G9" s="23">
        <f t="shared" si="0"/>
        <v>9</v>
      </c>
      <c r="H9" s="23">
        <f t="shared" si="0"/>
        <v>10</v>
      </c>
      <c r="I9" s="23">
        <f t="shared" si="0"/>
        <v>5</v>
      </c>
      <c r="J9" s="23">
        <f t="shared" si="0"/>
        <v>7</v>
      </c>
      <c r="K9" s="23">
        <f t="shared" si="0"/>
        <v>5</v>
      </c>
      <c r="L9" s="23">
        <f t="shared" si="0"/>
        <v>2</v>
      </c>
      <c r="M9" s="23">
        <f t="shared" si="0"/>
        <v>8</v>
      </c>
      <c r="N9" s="23">
        <f t="shared" si="0"/>
        <v>6</v>
      </c>
      <c r="O9" s="23">
        <f t="shared" si="0"/>
        <v>0</v>
      </c>
      <c r="P9" s="23">
        <f t="shared" si="0"/>
        <v>0</v>
      </c>
      <c r="Q9" s="23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 t="shared" si="0"/>
        <v>0</v>
      </c>
      <c r="V9" s="23">
        <f t="shared" si="0"/>
        <v>0</v>
      </c>
      <c r="W9" s="23">
        <f t="shared" si="0"/>
        <v>0</v>
      </c>
      <c r="X9" s="23">
        <f t="shared" si="0"/>
        <v>0</v>
      </c>
      <c r="Y9" s="23">
        <f t="shared" si="0"/>
        <v>0</v>
      </c>
      <c r="Z9" s="23">
        <f t="shared" si="0"/>
        <v>0</v>
      </c>
      <c r="AA9" s="23">
        <f t="shared" si="0"/>
        <v>0</v>
      </c>
      <c r="AB9" s="23">
        <f t="shared" si="0"/>
        <v>0</v>
      </c>
      <c r="AC9" s="23">
        <f t="shared" si="0"/>
        <v>0</v>
      </c>
      <c r="AD9" s="23"/>
      <c r="AE9" s="23">
        <f t="shared" si="0"/>
        <v>0</v>
      </c>
    </row>
    <row r="10" spans="1:31" ht="24" customHeight="1" x14ac:dyDescent="0.25">
      <c r="A10" s="37" t="s">
        <v>18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ht="38.25" customHeight="1" x14ac:dyDescent="0.25">
      <c r="A11" s="5" t="s">
        <v>0</v>
      </c>
      <c r="B11" s="5" t="s">
        <v>1</v>
      </c>
      <c r="C11" s="5" t="s">
        <v>2</v>
      </c>
      <c r="D11" s="29">
        <v>1</v>
      </c>
      <c r="E11" s="29">
        <v>2</v>
      </c>
      <c r="F11" s="32">
        <v>3</v>
      </c>
      <c r="G11" s="29">
        <v>5</v>
      </c>
      <c r="H11" s="29" t="s">
        <v>150</v>
      </c>
      <c r="I11" s="29" t="s">
        <v>156</v>
      </c>
      <c r="J11" s="29" t="s">
        <v>151</v>
      </c>
      <c r="K11" s="29" t="s">
        <v>152</v>
      </c>
      <c r="L11" s="29" t="s">
        <v>153</v>
      </c>
      <c r="M11" s="29" t="s">
        <v>154</v>
      </c>
      <c r="N11" s="31" t="s">
        <v>155</v>
      </c>
      <c r="O11" s="24"/>
      <c r="P11" s="4"/>
      <c r="Q11" s="24"/>
      <c r="R11" s="4"/>
      <c r="S11" s="4"/>
      <c r="T11" s="4"/>
      <c r="U11" s="4"/>
      <c r="V11" s="20"/>
      <c r="W11" s="24"/>
      <c r="X11" s="20"/>
      <c r="Y11" s="20"/>
      <c r="Z11" s="20"/>
      <c r="AA11" s="20"/>
      <c r="AB11" s="24"/>
      <c r="AC11" s="24"/>
      <c r="AD11" s="24"/>
      <c r="AE11" s="24"/>
    </row>
    <row r="12" spans="1:31" ht="25.5" customHeight="1" x14ac:dyDescent="0.25">
      <c r="A12" s="4" t="s">
        <v>3</v>
      </c>
      <c r="B12" s="4" t="s">
        <v>19</v>
      </c>
      <c r="C12" s="4">
        <v>1</v>
      </c>
      <c r="D12" s="4">
        <v>0</v>
      </c>
      <c r="E12" s="4">
        <v>0</v>
      </c>
      <c r="F12" s="4">
        <v>1</v>
      </c>
      <c r="G12" s="4">
        <v>1</v>
      </c>
      <c r="H12" s="24">
        <v>1</v>
      </c>
      <c r="I12" s="2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24"/>
      <c r="P12" s="4"/>
      <c r="Q12" s="24"/>
      <c r="R12" s="4"/>
      <c r="S12" s="4"/>
      <c r="T12" s="4"/>
      <c r="U12" s="4"/>
      <c r="V12" s="20"/>
      <c r="W12" s="24"/>
      <c r="X12" s="20"/>
      <c r="Y12" s="20"/>
      <c r="Z12" s="20"/>
      <c r="AA12" s="20"/>
      <c r="AB12" s="24"/>
      <c r="AC12" s="24"/>
      <c r="AD12" s="24"/>
      <c r="AE12" s="24"/>
    </row>
    <row r="13" spans="1:31" ht="40.5" customHeight="1" x14ac:dyDescent="0.25">
      <c r="A13" s="4" t="s">
        <v>5</v>
      </c>
      <c r="B13" s="4" t="s">
        <v>20</v>
      </c>
      <c r="C13" s="4">
        <v>1</v>
      </c>
      <c r="D13" s="4">
        <v>1</v>
      </c>
      <c r="E13" s="4">
        <v>0</v>
      </c>
      <c r="F13" s="4">
        <v>1</v>
      </c>
      <c r="G13" s="4">
        <v>0</v>
      </c>
      <c r="H13" s="24">
        <v>1</v>
      </c>
      <c r="I13" s="24">
        <v>1</v>
      </c>
      <c r="J13" s="4">
        <v>1</v>
      </c>
      <c r="K13" s="4">
        <v>1</v>
      </c>
      <c r="L13" s="4">
        <v>0</v>
      </c>
      <c r="M13" s="4">
        <v>1</v>
      </c>
      <c r="N13" s="4">
        <v>0</v>
      </c>
      <c r="O13" s="24"/>
      <c r="P13" s="4"/>
      <c r="Q13" s="24"/>
      <c r="R13" s="4"/>
      <c r="S13" s="4"/>
      <c r="T13" s="4"/>
      <c r="U13" s="4"/>
      <c r="V13" s="20"/>
      <c r="W13" s="24"/>
      <c r="X13" s="20"/>
      <c r="Y13" s="20"/>
      <c r="Z13" s="20"/>
      <c r="AA13" s="20"/>
      <c r="AB13" s="24"/>
      <c r="AC13" s="24"/>
      <c r="AD13" s="24"/>
      <c r="AE13" s="24"/>
    </row>
    <row r="14" spans="1:31" ht="25.5" customHeight="1" x14ac:dyDescent="0.25">
      <c r="A14" s="4" t="s">
        <v>7</v>
      </c>
      <c r="B14" s="4" t="s">
        <v>21</v>
      </c>
      <c r="C14" s="4">
        <v>1</v>
      </c>
      <c r="D14" s="4">
        <v>0</v>
      </c>
      <c r="E14" s="4">
        <v>1</v>
      </c>
      <c r="F14" s="4">
        <v>1</v>
      </c>
      <c r="G14" s="4">
        <v>0</v>
      </c>
      <c r="H14" s="24">
        <v>1</v>
      </c>
      <c r="I14" s="2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24"/>
      <c r="P14" s="4"/>
      <c r="Q14" s="24"/>
      <c r="R14" s="4"/>
      <c r="S14" s="4"/>
      <c r="T14" s="4"/>
      <c r="U14" s="4"/>
      <c r="V14" s="20"/>
      <c r="W14" s="24"/>
      <c r="X14" s="20"/>
      <c r="Y14" s="20"/>
      <c r="Z14" s="20"/>
      <c r="AA14" s="20"/>
      <c r="AB14" s="24"/>
      <c r="AC14" s="24"/>
      <c r="AD14" s="24"/>
      <c r="AE14" s="24"/>
    </row>
    <row r="15" spans="1:31" ht="25.5" customHeight="1" x14ac:dyDescent="0.25">
      <c r="A15" s="4" t="s">
        <v>9</v>
      </c>
      <c r="B15" s="6" t="s">
        <v>22</v>
      </c>
      <c r="C15" s="4">
        <v>1</v>
      </c>
      <c r="D15" s="4">
        <v>0</v>
      </c>
      <c r="E15" s="4">
        <v>0</v>
      </c>
      <c r="F15" s="4">
        <v>1</v>
      </c>
      <c r="G15" s="4">
        <v>0</v>
      </c>
      <c r="H15" s="24">
        <v>1</v>
      </c>
      <c r="I15" s="24">
        <v>1</v>
      </c>
      <c r="J15" s="4">
        <v>1</v>
      </c>
      <c r="K15" s="4">
        <v>0</v>
      </c>
      <c r="L15" s="4">
        <v>0</v>
      </c>
      <c r="M15" s="4">
        <v>1</v>
      </c>
      <c r="N15" s="4">
        <v>1</v>
      </c>
      <c r="O15" s="24"/>
      <c r="P15" s="4"/>
      <c r="Q15" s="24"/>
      <c r="R15" s="4"/>
      <c r="S15" s="4"/>
      <c r="T15" s="4"/>
      <c r="U15" s="4"/>
      <c r="V15" s="20"/>
      <c r="W15" s="24"/>
      <c r="X15" s="20"/>
      <c r="Y15" s="20"/>
      <c r="Z15" s="20"/>
      <c r="AA15" s="20"/>
      <c r="AB15" s="24"/>
      <c r="AC15" s="24"/>
      <c r="AD15" s="24"/>
      <c r="AE15" s="24"/>
    </row>
    <row r="16" spans="1:31" ht="25.5" customHeight="1" x14ac:dyDescent="0.25">
      <c r="A16" s="4" t="s">
        <v>11</v>
      </c>
      <c r="B16" s="4" t="s">
        <v>23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24">
        <v>1</v>
      </c>
      <c r="I16" s="2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24"/>
      <c r="P16" s="4"/>
      <c r="Q16" s="24"/>
      <c r="R16" s="4"/>
      <c r="S16" s="4"/>
      <c r="T16" s="4"/>
      <c r="U16" s="4"/>
      <c r="V16" s="20"/>
      <c r="W16" s="24"/>
      <c r="X16" s="20"/>
      <c r="Y16" s="20"/>
      <c r="Z16" s="20"/>
      <c r="AA16" s="20"/>
      <c r="AB16" s="24"/>
      <c r="AC16" s="24"/>
      <c r="AD16" s="24"/>
      <c r="AE16" s="24"/>
    </row>
    <row r="17" spans="1:31" ht="25.5" customHeight="1" x14ac:dyDescent="0.25">
      <c r="A17" s="4" t="s">
        <v>13</v>
      </c>
      <c r="B17" s="4" t="s">
        <v>24</v>
      </c>
      <c r="C17" s="4">
        <v>1</v>
      </c>
      <c r="D17" s="4">
        <v>1</v>
      </c>
      <c r="E17" s="4">
        <v>0</v>
      </c>
      <c r="F17" s="4">
        <v>1</v>
      </c>
      <c r="G17" s="4">
        <v>1</v>
      </c>
      <c r="H17" s="24">
        <v>1</v>
      </c>
      <c r="I17" s="2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24"/>
      <c r="P17" s="4"/>
      <c r="Q17" s="24"/>
      <c r="R17" s="4"/>
      <c r="S17" s="4"/>
      <c r="T17" s="4"/>
      <c r="U17" s="4"/>
      <c r="V17" s="20"/>
      <c r="W17" s="24"/>
      <c r="X17" s="20"/>
      <c r="Y17" s="20"/>
      <c r="Z17" s="20"/>
      <c r="AA17" s="20"/>
      <c r="AB17" s="24"/>
      <c r="AC17" s="24"/>
      <c r="AD17" s="24"/>
      <c r="AE17" s="24"/>
    </row>
    <row r="18" spans="1:31" ht="25.5" customHeight="1" x14ac:dyDescent="0.25">
      <c r="A18" s="4" t="s">
        <v>15</v>
      </c>
      <c r="B18" s="4" t="s">
        <v>25</v>
      </c>
      <c r="C18" s="4">
        <v>1</v>
      </c>
      <c r="D18" s="4">
        <v>0</v>
      </c>
      <c r="E18" s="4">
        <v>0</v>
      </c>
      <c r="F18" s="4">
        <v>0</v>
      </c>
      <c r="G18" s="4">
        <v>0</v>
      </c>
      <c r="H18" s="24">
        <v>1</v>
      </c>
      <c r="I18" s="24">
        <v>1</v>
      </c>
      <c r="J18" s="4">
        <v>1</v>
      </c>
      <c r="K18" s="4">
        <v>0</v>
      </c>
      <c r="L18" s="4">
        <v>0</v>
      </c>
      <c r="M18" s="4">
        <v>1</v>
      </c>
      <c r="N18" s="4">
        <v>1</v>
      </c>
      <c r="O18" s="24"/>
      <c r="P18" s="4"/>
      <c r="Q18" s="24"/>
      <c r="R18" s="4"/>
      <c r="S18" s="4"/>
      <c r="T18" s="4"/>
      <c r="U18" s="4"/>
      <c r="V18" s="20"/>
      <c r="W18" s="24"/>
      <c r="X18" s="20"/>
      <c r="Y18" s="20"/>
      <c r="Z18" s="20"/>
      <c r="AA18" s="20"/>
      <c r="AB18" s="24"/>
      <c r="AC18" s="24"/>
      <c r="AD18" s="24"/>
      <c r="AE18" s="24"/>
    </row>
    <row r="19" spans="1:31" ht="25.5" customHeight="1" x14ac:dyDescent="0.25">
      <c r="A19" s="4" t="s">
        <v>26</v>
      </c>
      <c r="B19" s="4" t="s">
        <v>27</v>
      </c>
      <c r="C19" s="4">
        <v>1</v>
      </c>
      <c r="D19" s="4">
        <v>0</v>
      </c>
      <c r="E19" s="4">
        <v>1</v>
      </c>
      <c r="F19" s="4">
        <v>0</v>
      </c>
      <c r="G19" s="4">
        <v>0</v>
      </c>
      <c r="H19" s="24">
        <v>1</v>
      </c>
      <c r="I19" s="24">
        <v>1</v>
      </c>
      <c r="J19" s="4">
        <v>1</v>
      </c>
      <c r="K19" s="4">
        <v>0</v>
      </c>
      <c r="L19" s="4">
        <v>1</v>
      </c>
      <c r="M19" s="4">
        <v>1</v>
      </c>
      <c r="N19" s="4">
        <v>1</v>
      </c>
      <c r="O19" s="24"/>
      <c r="P19" s="4"/>
      <c r="Q19" s="24"/>
      <c r="R19" s="4"/>
      <c r="S19" s="4"/>
      <c r="T19" s="4"/>
      <c r="U19" s="4"/>
      <c r="V19" s="20"/>
      <c r="W19" s="24"/>
      <c r="X19" s="20"/>
      <c r="Y19" s="20"/>
      <c r="Z19" s="20"/>
      <c r="AA19" s="20"/>
      <c r="AB19" s="24"/>
      <c r="AC19" s="24"/>
      <c r="AD19" s="24"/>
      <c r="AE19" s="24"/>
    </row>
    <row r="20" spans="1:31" ht="25.5" customHeight="1" x14ac:dyDescent="0.25">
      <c r="A20" s="4" t="s">
        <v>28</v>
      </c>
      <c r="B20" s="4" t="s">
        <v>29</v>
      </c>
      <c r="C20" s="4">
        <v>1</v>
      </c>
      <c r="D20" s="4">
        <v>0</v>
      </c>
      <c r="E20" s="4">
        <v>1</v>
      </c>
      <c r="F20" s="4">
        <v>0</v>
      </c>
      <c r="G20" s="4">
        <v>1</v>
      </c>
      <c r="H20" s="24">
        <v>1</v>
      </c>
      <c r="I20" s="2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24"/>
      <c r="P20" s="4"/>
      <c r="Q20" s="24"/>
      <c r="R20" s="4"/>
      <c r="S20" s="4"/>
      <c r="T20" s="4"/>
      <c r="U20" s="4"/>
      <c r="V20" s="20"/>
      <c r="W20" s="24"/>
      <c r="X20" s="20"/>
      <c r="Y20" s="20"/>
      <c r="Z20" s="20"/>
      <c r="AA20" s="20"/>
      <c r="AB20" s="24"/>
      <c r="AC20" s="24"/>
      <c r="AD20" s="24"/>
      <c r="AE20" s="24"/>
    </row>
    <row r="21" spans="1:31" ht="25.5" customHeight="1" x14ac:dyDescent="0.25">
      <c r="A21" s="4" t="s">
        <v>30</v>
      </c>
      <c r="B21" s="4" t="s">
        <v>31</v>
      </c>
      <c r="C21" s="4">
        <v>1</v>
      </c>
      <c r="D21" s="4">
        <v>1</v>
      </c>
      <c r="E21" s="4">
        <v>1</v>
      </c>
      <c r="F21" s="4">
        <v>0</v>
      </c>
      <c r="G21" s="4">
        <v>1</v>
      </c>
      <c r="H21" s="24">
        <v>1</v>
      </c>
      <c r="I21" s="2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24"/>
      <c r="P21" s="4"/>
      <c r="Q21" s="24"/>
      <c r="R21" s="4"/>
      <c r="S21" s="4"/>
      <c r="T21" s="4"/>
      <c r="U21" s="4"/>
      <c r="V21" s="20"/>
      <c r="W21" s="24"/>
      <c r="X21" s="20"/>
      <c r="Y21" s="20"/>
      <c r="Z21" s="20"/>
      <c r="AA21" s="20"/>
      <c r="AB21" s="24"/>
      <c r="AC21" s="24"/>
      <c r="AD21" s="24"/>
      <c r="AE21" s="24"/>
    </row>
    <row r="22" spans="1:31" ht="25.5" customHeight="1" x14ac:dyDescent="0.25">
      <c r="A22" s="35" t="s">
        <v>17</v>
      </c>
      <c r="B22" s="35"/>
      <c r="C22" s="4">
        <f>SUM(C12:C21)</f>
        <v>10</v>
      </c>
      <c r="D22" s="4">
        <f t="shared" ref="D22:AE22" si="1">SUM(D12:D21)</f>
        <v>4</v>
      </c>
      <c r="E22" s="4">
        <f t="shared" si="1"/>
        <v>5</v>
      </c>
      <c r="F22" s="4">
        <f t="shared" si="1"/>
        <v>6</v>
      </c>
      <c r="G22" s="4">
        <f t="shared" si="1"/>
        <v>5</v>
      </c>
      <c r="H22" s="24">
        <f t="shared" si="1"/>
        <v>10</v>
      </c>
      <c r="I22" s="24">
        <f t="shared" si="1"/>
        <v>10</v>
      </c>
      <c r="J22" s="24">
        <f t="shared" si="1"/>
        <v>10</v>
      </c>
      <c r="K22" s="24">
        <f t="shared" si="1"/>
        <v>7</v>
      </c>
      <c r="L22" s="24">
        <f t="shared" si="1"/>
        <v>7</v>
      </c>
      <c r="M22" s="24">
        <f t="shared" si="1"/>
        <v>10</v>
      </c>
      <c r="N22" s="24">
        <f t="shared" si="1"/>
        <v>9</v>
      </c>
      <c r="O22" s="24">
        <f t="shared" si="1"/>
        <v>0</v>
      </c>
      <c r="P22" s="24">
        <f t="shared" si="1"/>
        <v>0</v>
      </c>
      <c r="Q22" s="24">
        <f t="shared" si="1"/>
        <v>0</v>
      </c>
      <c r="R22" s="24">
        <f t="shared" si="1"/>
        <v>0</v>
      </c>
      <c r="S22" s="24">
        <f t="shared" si="1"/>
        <v>0</v>
      </c>
      <c r="T22" s="24">
        <f t="shared" si="1"/>
        <v>0</v>
      </c>
      <c r="U22" s="24">
        <f t="shared" si="1"/>
        <v>0</v>
      </c>
      <c r="V22" s="24">
        <f t="shared" si="1"/>
        <v>0</v>
      </c>
      <c r="W22" s="24">
        <f t="shared" si="1"/>
        <v>0</v>
      </c>
      <c r="X22" s="24">
        <f t="shared" si="1"/>
        <v>0</v>
      </c>
      <c r="Y22" s="24">
        <f t="shared" si="1"/>
        <v>0</v>
      </c>
      <c r="Z22" s="24">
        <f t="shared" si="1"/>
        <v>0</v>
      </c>
      <c r="AA22" s="24">
        <f t="shared" si="1"/>
        <v>0</v>
      </c>
      <c r="AB22" s="24">
        <f t="shared" si="1"/>
        <v>0</v>
      </c>
      <c r="AC22" s="24">
        <f t="shared" si="1"/>
        <v>0</v>
      </c>
      <c r="AD22" s="24"/>
      <c r="AE22" s="24">
        <f t="shared" si="1"/>
        <v>0</v>
      </c>
    </row>
    <row r="23" spans="1:31" ht="32.25" customHeight="1" x14ac:dyDescent="0.25">
      <c r="A23" s="38" t="s">
        <v>32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ht="40.5" customHeight="1" x14ac:dyDescent="0.25">
      <c r="A24" s="5" t="s">
        <v>0</v>
      </c>
      <c r="B24" s="5" t="s">
        <v>1</v>
      </c>
      <c r="C24" s="5" t="s">
        <v>2</v>
      </c>
      <c r="D24" s="29">
        <v>1</v>
      </c>
      <c r="E24" s="29">
        <v>2</v>
      </c>
      <c r="F24" s="32">
        <v>3</v>
      </c>
      <c r="G24" s="29">
        <v>5</v>
      </c>
      <c r="H24" s="29" t="s">
        <v>150</v>
      </c>
      <c r="I24" s="29" t="s">
        <v>156</v>
      </c>
      <c r="J24" s="29" t="s">
        <v>151</v>
      </c>
      <c r="K24" s="29" t="s">
        <v>152</v>
      </c>
      <c r="L24" s="29" t="s">
        <v>153</v>
      </c>
      <c r="M24" s="29" t="s">
        <v>154</v>
      </c>
      <c r="N24" s="31" t="s">
        <v>155</v>
      </c>
      <c r="O24" s="24"/>
      <c r="P24" s="4"/>
      <c r="Q24" s="24"/>
      <c r="R24" s="4"/>
      <c r="S24" s="4"/>
      <c r="T24" s="4"/>
      <c r="U24" s="4"/>
      <c r="V24" s="20"/>
      <c r="W24" s="24"/>
      <c r="X24" s="20"/>
      <c r="Y24" s="20"/>
      <c r="Z24" s="20"/>
      <c r="AA24" s="20"/>
      <c r="AB24" s="24"/>
      <c r="AC24" s="24"/>
      <c r="AD24" s="24"/>
      <c r="AE24" s="24"/>
    </row>
    <row r="25" spans="1:31" ht="34.5" customHeight="1" x14ac:dyDescent="0.25">
      <c r="A25" s="4" t="s">
        <v>3</v>
      </c>
      <c r="B25" s="4" t="s">
        <v>33</v>
      </c>
      <c r="C25" s="4">
        <v>2</v>
      </c>
      <c r="D25" s="4">
        <v>2</v>
      </c>
      <c r="E25" s="4">
        <v>2</v>
      </c>
      <c r="F25" s="4">
        <v>2</v>
      </c>
      <c r="G25" s="4">
        <v>2</v>
      </c>
      <c r="H25" s="24">
        <v>2</v>
      </c>
      <c r="I25" s="24">
        <v>2</v>
      </c>
      <c r="J25" s="4">
        <v>2</v>
      </c>
      <c r="K25" s="4">
        <v>2</v>
      </c>
      <c r="L25" s="4">
        <v>2</v>
      </c>
      <c r="M25" s="4">
        <v>2</v>
      </c>
      <c r="N25" s="4">
        <v>2</v>
      </c>
      <c r="O25" s="24"/>
      <c r="P25" s="4"/>
      <c r="Q25" s="24"/>
      <c r="R25" s="4"/>
      <c r="S25" s="4"/>
      <c r="T25" s="4"/>
      <c r="U25" s="4"/>
      <c r="V25" s="20"/>
      <c r="W25" s="24"/>
      <c r="X25" s="20"/>
      <c r="Y25" s="20"/>
      <c r="Z25" s="20"/>
      <c r="AA25" s="20"/>
      <c r="AB25" s="24"/>
      <c r="AC25" s="24"/>
      <c r="AD25" s="24"/>
      <c r="AE25" s="24"/>
    </row>
    <row r="26" spans="1:31" ht="15" customHeight="1" x14ac:dyDescent="0.25">
      <c r="A26" s="35" t="s">
        <v>34</v>
      </c>
      <c r="B26" s="35"/>
      <c r="C26" s="3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ht="45" customHeight="1" x14ac:dyDescent="0.25">
      <c r="A27" s="4" t="s">
        <v>5</v>
      </c>
      <c r="B27" s="4" t="s">
        <v>35</v>
      </c>
      <c r="C27" s="4">
        <v>2</v>
      </c>
      <c r="D27" s="4">
        <v>2</v>
      </c>
      <c r="E27" s="4">
        <v>2</v>
      </c>
      <c r="F27" s="4">
        <v>2</v>
      </c>
      <c r="G27" s="4">
        <v>2</v>
      </c>
      <c r="H27" s="24">
        <v>2</v>
      </c>
      <c r="I27" s="24">
        <v>2</v>
      </c>
      <c r="J27" s="4">
        <v>2</v>
      </c>
      <c r="K27" s="4">
        <v>2</v>
      </c>
      <c r="L27" s="4">
        <v>2</v>
      </c>
      <c r="M27" s="4">
        <v>2</v>
      </c>
      <c r="N27" s="4">
        <v>2</v>
      </c>
      <c r="O27" s="24"/>
      <c r="P27" s="4"/>
      <c r="Q27" s="24"/>
      <c r="R27" s="4"/>
      <c r="S27" s="4"/>
      <c r="T27" s="4"/>
      <c r="U27" s="4"/>
      <c r="V27" s="20"/>
      <c r="W27" s="24"/>
      <c r="X27" s="20"/>
      <c r="Y27" s="20"/>
      <c r="Z27" s="20"/>
      <c r="AA27" s="20"/>
      <c r="AB27" s="24"/>
      <c r="AC27" s="24"/>
      <c r="AD27" s="24"/>
      <c r="AE27" s="24"/>
    </row>
    <row r="28" spans="1:31" ht="44.25" customHeight="1" x14ac:dyDescent="0.25">
      <c r="A28" s="4" t="s">
        <v>7</v>
      </c>
      <c r="B28" s="4" t="s">
        <v>36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  <c r="H28" s="24">
        <v>2</v>
      </c>
      <c r="I28" s="24">
        <v>2</v>
      </c>
      <c r="J28" s="4">
        <v>2</v>
      </c>
      <c r="K28" s="4">
        <v>2</v>
      </c>
      <c r="L28" s="4">
        <v>2</v>
      </c>
      <c r="M28" s="4">
        <v>2</v>
      </c>
      <c r="N28" s="4">
        <v>2</v>
      </c>
      <c r="O28" s="24"/>
      <c r="P28" s="4"/>
      <c r="Q28" s="24"/>
      <c r="R28" s="4"/>
      <c r="S28" s="4"/>
      <c r="T28" s="4"/>
      <c r="U28" s="4"/>
      <c r="V28" s="20"/>
      <c r="W28" s="24"/>
      <c r="X28" s="20"/>
      <c r="Y28" s="20"/>
      <c r="Z28" s="20"/>
      <c r="AA28" s="20"/>
      <c r="AB28" s="24"/>
      <c r="AC28" s="24"/>
      <c r="AD28" s="24"/>
      <c r="AE28" s="24"/>
    </row>
    <row r="29" spans="1:31" ht="36" customHeight="1" x14ac:dyDescent="0.25">
      <c r="A29" s="4" t="s">
        <v>9</v>
      </c>
      <c r="B29" s="4" t="s">
        <v>37</v>
      </c>
      <c r="C29" s="4">
        <v>2</v>
      </c>
      <c r="D29" s="4">
        <v>0</v>
      </c>
      <c r="E29" s="4">
        <v>0</v>
      </c>
      <c r="F29" s="4">
        <v>2</v>
      </c>
      <c r="G29" s="4">
        <v>2</v>
      </c>
      <c r="H29" s="24">
        <v>0</v>
      </c>
      <c r="I29" s="24">
        <v>0</v>
      </c>
      <c r="J29" s="4">
        <v>0</v>
      </c>
      <c r="K29" s="4">
        <v>0</v>
      </c>
      <c r="L29" s="4">
        <v>0</v>
      </c>
      <c r="M29" s="4">
        <v>0</v>
      </c>
      <c r="N29" s="4">
        <v>2</v>
      </c>
      <c r="O29" s="24"/>
      <c r="P29" s="4"/>
      <c r="Q29" s="24"/>
      <c r="R29" s="4"/>
      <c r="S29" s="4"/>
      <c r="T29" s="4"/>
      <c r="U29" s="4"/>
      <c r="V29" s="20"/>
      <c r="W29" s="24"/>
      <c r="X29" s="20"/>
      <c r="Y29" s="20"/>
      <c r="Z29" s="20"/>
      <c r="AA29" s="20"/>
      <c r="AB29" s="24"/>
      <c r="AC29" s="24"/>
      <c r="AD29" s="24"/>
      <c r="AE29" s="24"/>
    </row>
    <row r="30" spans="1:31" ht="94.5" customHeight="1" x14ac:dyDescent="0.25">
      <c r="A30" s="4" t="s">
        <v>11</v>
      </c>
      <c r="B30" s="4" t="s">
        <v>38</v>
      </c>
      <c r="C30" s="4">
        <v>2</v>
      </c>
      <c r="D30" s="4">
        <v>0</v>
      </c>
      <c r="E30" s="4">
        <v>0</v>
      </c>
      <c r="F30" s="4">
        <v>0</v>
      </c>
      <c r="G30" s="4">
        <v>0</v>
      </c>
      <c r="H30" s="24">
        <v>0</v>
      </c>
      <c r="I30" s="24">
        <v>0</v>
      </c>
      <c r="J30" s="4">
        <v>0</v>
      </c>
      <c r="K30" s="4">
        <v>0</v>
      </c>
      <c r="L30" s="4">
        <v>0</v>
      </c>
      <c r="M30" s="4">
        <v>0</v>
      </c>
      <c r="N30" s="4">
        <v>2</v>
      </c>
      <c r="O30" s="24"/>
      <c r="P30" s="4"/>
      <c r="Q30" s="24"/>
      <c r="R30" s="4"/>
      <c r="S30" s="4"/>
      <c r="T30" s="4"/>
      <c r="U30" s="4"/>
      <c r="V30" s="20"/>
      <c r="W30" s="24"/>
      <c r="X30" s="20"/>
      <c r="Y30" s="20"/>
      <c r="Z30" s="20"/>
      <c r="AA30" s="20"/>
      <c r="AB30" s="24"/>
      <c r="AC30" s="24"/>
      <c r="AD30" s="24"/>
      <c r="AE30" s="24"/>
    </row>
    <row r="31" spans="1:31" ht="20.25" customHeight="1" x14ac:dyDescent="0.25">
      <c r="A31" s="35" t="s">
        <v>17</v>
      </c>
      <c r="B31" s="35"/>
      <c r="C31" s="4">
        <f>C25+C27+C28+C29+C30</f>
        <v>10</v>
      </c>
      <c r="D31" s="4">
        <f t="shared" ref="D31:AE31" si="2">D25+D27+D28+D29+D30</f>
        <v>6</v>
      </c>
      <c r="E31" s="24">
        <f t="shared" si="2"/>
        <v>6</v>
      </c>
      <c r="F31" s="24">
        <f t="shared" si="2"/>
        <v>8</v>
      </c>
      <c r="G31" s="24">
        <f t="shared" si="2"/>
        <v>8</v>
      </c>
      <c r="H31" s="24">
        <f t="shared" si="2"/>
        <v>6</v>
      </c>
      <c r="I31" s="24">
        <f t="shared" si="2"/>
        <v>6</v>
      </c>
      <c r="J31" s="24">
        <f t="shared" si="2"/>
        <v>6</v>
      </c>
      <c r="K31" s="24">
        <f t="shared" si="2"/>
        <v>6</v>
      </c>
      <c r="L31" s="24">
        <f t="shared" si="2"/>
        <v>6</v>
      </c>
      <c r="M31" s="24">
        <f t="shared" si="2"/>
        <v>6</v>
      </c>
      <c r="N31" s="24">
        <f t="shared" si="2"/>
        <v>10</v>
      </c>
      <c r="O31" s="24">
        <f t="shared" si="2"/>
        <v>0</v>
      </c>
      <c r="P31" s="24">
        <f t="shared" si="2"/>
        <v>0</v>
      </c>
      <c r="Q31" s="24">
        <f t="shared" si="2"/>
        <v>0</v>
      </c>
      <c r="R31" s="24">
        <f t="shared" si="2"/>
        <v>0</v>
      </c>
      <c r="S31" s="24">
        <f t="shared" si="2"/>
        <v>0</v>
      </c>
      <c r="T31" s="24">
        <f t="shared" si="2"/>
        <v>0</v>
      </c>
      <c r="U31" s="24">
        <f t="shared" si="2"/>
        <v>0</v>
      </c>
      <c r="V31" s="24">
        <f t="shared" si="2"/>
        <v>0</v>
      </c>
      <c r="W31" s="24">
        <f t="shared" si="2"/>
        <v>0</v>
      </c>
      <c r="X31" s="24">
        <f t="shared" si="2"/>
        <v>0</v>
      </c>
      <c r="Y31" s="24">
        <f t="shared" si="2"/>
        <v>0</v>
      </c>
      <c r="Z31" s="24">
        <f t="shared" si="2"/>
        <v>0</v>
      </c>
      <c r="AA31" s="24">
        <f t="shared" si="2"/>
        <v>0</v>
      </c>
      <c r="AB31" s="24">
        <f t="shared" si="2"/>
        <v>0</v>
      </c>
      <c r="AC31" s="24">
        <f t="shared" si="2"/>
        <v>0</v>
      </c>
      <c r="AD31" s="24"/>
      <c r="AE31" s="24">
        <f t="shared" si="2"/>
        <v>0</v>
      </c>
    </row>
    <row r="32" spans="1:31" ht="35.25" customHeight="1" x14ac:dyDescent="0.25">
      <c r="A32" s="38" t="s">
        <v>39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ht="39" customHeight="1" x14ac:dyDescent="0.25">
      <c r="A33" s="5" t="s">
        <v>0</v>
      </c>
      <c r="B33" s="5" t="s">
        <v>1</v>
      </c>
      <c r="C33" s="5" t="s">
        <v>2</v>
      </c>
      <c r="D33" s="29">
        <v>1</v>
      </c>
      <c r="E33" s="29">
        <v>2</v>
      </c>
      <c r="F33" s="32">
        <v>3</v>
      </c>
      <c r="G33" s="29">
        <v>5</v>
      </c>
      <c r="H33" s="29" t="s">
        <v>150</v>
      </c>
      <c r="I33" s="29" t="s">
        <v>156</v>
      </c>
      <c r="J33" s="29" t="s">
        <v>151</v>
      </c>
      <c r="K33" s="29" t="s">
        <v>152</v>
      </c>
      <c r="L33" s="29" t="s">
        <v>153</v>
      </c>
      <c r="M33" s="29" t="s">
        <v>154</v>
      </c>
      <c r="N33" s="31" t="s">
        <v>155</v>
      </c>
      <c r="O33" s="24"/>
      <c r="P33" s="4"/>
      <c r="Q33" s="24"/>
      <c r="R33" s="4"/>
      <c r="S33" s="4"/>
      <c r="T33" s="4"/>
      <c r="U33" s="4"/>
      <c r="V33" s="20"/>
      <c r="W33" s="24"/>
      <c r="X33" s="20"/>
      <c r="Y33" s="20"/>
      <c r="Z33" s="20"/>
      <c r="AA33" s="20"/>
      <c r="AB33" s="24"/>
      <c r="AC33" s="24"/>
      <c r="AD33" s="24"/>
      <c r="AE33" s="24"/>
    </row>
    <row r="34" spans="1:31" ht="28.5" customHeight="1" x14ac:dyDescent="0.25">
      <c r="A34" s="4" t="s">
        <v>3</v>
      </c>
      <c r="B34" s="4" t="s">
        <v>40</v>
      </c>
      <c r="C34" s="4">
        <v>2</v>
      </c>
      <c r="D34" s="5">
        <v>0</v>
      </c>
      <c r="E34" s="5">
        <v>0</v>
      </c>
      <c r="F34" s="5">
        <v>0</v>
      </c>
      <c r="G34" s="5">
        <v>0</v>
      </c>
      <c r="H34" s="25">
        <v>0</v>
      </c>
      <c r="I34" s="2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25"/>
      <c r="P34" s="5"/>
      <c r="Q34" s="25"/>
      <c r="R34" s="5"/>
      <c r="S34" s="5"/>
      <c r="T34" s="5"/>
      <c r="U34" s="5"/>
      <c r="V34" s="21"/>
      <c r="W34" s="25"/>
      <c r="X34" s="21"/>
      <c r="Y34" s="21"/>
      <c r="Z34" s="21"/>
      <c r="AA34" s="21"/>
      <c r="AB34" s="25"/>
      <c r="AC34" s="25"/>
      <c r="AD34" s="25"/>
      <c r="AE34" s="25"/>
    </row>
    <row r="35" spans="1:31" ht="28.5" customHeight="1" x14ac:dyDescent="0.25">
      <c r="A35" s="4" t="s">
        <v>5</v>
      </c>
      <c r="B35" s="4" t="s">
        <v>41</v>
      </c>
      <c r="C35" s="4">
        <v>2</v>
      </c>
      <c r="D35" s="5">
        <v>0</v>
      </c>
      <c r="E35" s="5">
        <v>0</v>
      </c>
      <c r="F35" s="5">
        <v>0</v>
      </c>
      <c r="G35" s="5">
        <v>0</v>
      </c>
      <c r="H35" s="25">
        <v>0</v>
      </c>
      <c r="I35" s="2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25"/>
      <c r="P35" s="5"/>
      <c r="Q35" s="25"/>
      <c r="R35" s="5"/>
      <c r="S35" s="5"/>
      <c r="T35" s="5"/>
      <c r="U35" s="5"/>
      <c r="V35" s="21"/>
      <c r="W35" s="25"/>
      <c r="X35" s="21"/>
      <c r="Y35" s="21"/>
      <c r="Z35" s="21"/>
      <c r="AA35" s="21"/>
      <c r="AB35" s="25"/>
      <c r="AC35" s="25"/>
      <c r="AD35" s="25"/>
      <c r="AE35" s="25"/>
    </row>
    <row r="36" spans="1:31" ht="65.25" customHeight="1" x14ac:dyDescent="0.25">
      <c r="A36" s="4" t="s">
        <v>7</v>
      </c>
      <c r="B36" s="4" t="s">
        <v>42</v>
      </c>
      <c r="C36" s="4">
        <v>3</v>
      </c>
      <c r="D36" s="5">
        <v>0</v>
      </c>
      <c r="E36" s="5">
        <v>0</v>
      </c>
      <c r="F36" s="5">
        <v>0</v>
      </c>
      <c r="G36" s="5">
        <v>0</v>
      </c>
      <c r="H36" s="25">
        <v>0</v>
      </c>
      <c r="I36" s="2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25"/>
      <c r="P36" s="5"/>
      <c r="Q36" s="25"/>
      <c r="R36" s="5"/>
      <c r="S36" s="5"/>
      <c r="T36" s="5"/>
      <c r="U36" s="5"/>
      <c r="V36" s="21"/>
      <c r="W36" s="25"/>
      <c r="X36" s="21"/>
      <c r="Y36" s="21"/>
      <c r="Z36" s="21"/>
      <c r="AA36" s="21"/>
      <c r="AB36" s="25"/>
      <c r="AC36" s="25"/>
      <c r="AD36" s="25"/>
      <c r="AE36" s="25"/>
    </row>
    <row r="37" spans="1:31" ht="55.5" customHeight="1" x14ac:dyDescent="0.25">
      <c r="A37" s="4" t="s">
        <v>9</v>
      </c>
      <c r="B37" s="4" t="s">
        <v>43</v>
      </c>
      <c r="C37" s="4">
        <v>3</v>
      </c>
      <c r="D37" s="5">
        <v>0</v>
      </c>
      <c r="E37" s="5">
        <v>0</v>
      </c>
      <c r="F37" s="5">
        <v>0</v>
      </c>
      <c r="G37" s="5">
        <v>0</v>
      </c>
      <c r="H37" s="25">
        <v>0</v>
      </c>
      <c r="I37" s="2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25"/>
      <c r="P37" s="5"/>
      <c r="Q37" s="25"/>
      <c r="R37" s="5"/>
      <c r="S37" s="5"/>
      <c r="T37" s="5"/>
      <c r="U37" s="5"/>
      <c r="V37" s="21"/>
      <c r="W37" s="25"/>
      <c r="X37" s="21"/>
      <c r="Y37" s="21"/>
      <c r="Z37" s="21"/>
      <c r="AA37" s="21"/>
      <c r="AB37" s="25"/>
      <c r="AC37" s="25"/>
      <c r="AD37" s="25"/>
      <c r="AE37" s="25"/>
    </row>
    <row r="38" spans="1:31" ht="22.5" customHeight="1" x14ac:dyDescent="0.25">
      <c r="A38" s="35" t="s">
        <v>17</v>
      </c>
      <c r="B38" s="35"/>
      <c r="C38" s="4">
        <f>SUM(C34:C37)</f>
        <v>10</v>
      </c>
      <c r="D38" s="4">
        <f t="shared" ref="D38:AE38" si="3">SUM(D34:D37)</f>
        <v>0</v>
      </c>
      <c r="E38" s="24">
        <f t="shared" si="3"/>
        <v>0</v>
      </c>
      <c r="F38" s="24">
        <f t="shared" si="3"/>
        <v>0</v>
      </c>
      <c r="G38" s="24">
        <f t="shared" si="3"/>
        <v>0</v>
      </c>
      <c r="H38" s="24">
        <f t="shared" si="3"/>
        <v>0</v>
      </c>
      <c r="I38" s="24">
        <f t="shared" si="3"/>
        <v>0</v>
      </c>
      <c r="J38" s="24">
        <f t="shared" si="3"/>
        <v>0</v>
      </c>
      <c r="K38" s="24">
        <f t="shared" si="3"/>
        <v>0</v>
      </c>
      <c r="L38" s="24">
        <f t="shared" si="3"/>
        <v>0</v>
      </c>
      <c r="M38" s="24">
        <f t="shared" si="3"/>
        <v>0</v>
      </c>
      <c r="N38" s="24">
        <f t="shared" si="3"/>
        <v>0</v>
      </c>
      <c r="O38" s="24">
        <f t="shared" si="3"/>
        <v>0</v>
      </c>
      <c r="P38" s="24">
        <f t="shared" si="3"/>
        <v>0</v>
      </c>
      <c r="Q38" s="24">
        <f t="shared" si="3"/>
        <v>0</v>
      </c>
      <c r="R38" s="24">
        <f t="shared" si="3"/>
        <v>0</v>
      </c>
      <c r="S38" s="24">
        <f t="shared" si="3"/>
        <v>0</v>
      </c>
      <c r="T38" s="24">
        <f t="shared" si="3"/>
        <v>0</v>
      </c>
      <c r="U38" s="24">
        <f t="shared" si="3"/>
        <v>0</v>
      </c>
      <c r="V38" s="24">
        <f t="shared" si="3"/>
        <v>0</v>
      </c>
      <c r="W38" s="24">
        <f t="shared" si="3"/>
        <v>0</v>
      </c>
      <c r="X38" s="24">
        <f t="shared" si="3"/>
        <v>0</v>
      </c>
      <c r="Y38" s="24">
        <f t="shared" si="3"/>
        <v>0</v>
      </c>
      <c r="Z38" s="24">
        <f t="shared" si="3"/>
        <v>0</v>
      </c>
      <c r="AA38" s="24">
        <f t="shared" si="3"/>
        <v>0</v>
      </c>
      <c r="AB38" s="24">
        <f t="shared" si="3"/>
        <v>0</v>
      </c>
      <c r="AC38" s="24">
        <f t="shared" si="3"/>
        <v>0</v>
      </c>
      <c r="AD38" s="24"/>
      <c r="AE38" s="24">
        <f t="shared" si="3"/>
        <v>0</v>
      </c>
    </row>
    <row r="39" spans="1:31" ht="31.5" customHeight="1" x14ac:dyDescent="0.25">
      <c r="A39" s="43" t="s">
        <v>44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33" customHeight="1" x14ac:dyDescent="0.25">
      <c r="A40" s="44" t="s">
        <v>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ht="21.75" customHeight="1" x14ac:dyDescent="0.25">
      <c r="A41" s="45" t="s">
        <v>46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30.75" customHeight="1" x14ac:dyDescent="0.25">
      <c r="A42" s="5" t="s">
        <v>0</v>
      </c>
      <c r="B42" s="5" t="s">
        <v>1</v>
      </c>
      <c r="C42" s="5" t="s">
        <v>47</v>
      </c>
      <c r="D42" s="29">
        <v>1</v>
      </c>
      <c r="E42" s="29">
        <v>2</v>
      </c>
      <c r="F42" s="32">
        <v>3</v>
      </c>
      <c r="G42" s="29">
        <v>5</v>
      </c>
      <c r="H42" s="29" t="s">
        <v>150</v>
      </c>
      <c r="I42" s="29" t="s">
        <v>156</v>
      </c>
      <c r="J42" s="29" t="s">
        <v>151</v>
      </c>
      <c r="K42" s="29" t="s">
        <v>152</v>
      </c>
      <c r="L42" s="29" t="s">
        <v>153</v>
      </c>
      <c r="M42" s="29" t="s">
        <v>154</v>
      </c>
      <c r="N42" s="31" t="s">
        <v>155</v>
      </c>
      <c r="O42" s="24"/>
      <c r="P42" s="4"/>
      <c r="Q42" s="24"/>
      <c r="R42" s="4"/>
      <c r="S42" s="4"/>
      <c r="T42" s="4"/>
      <c r="U42" s="4"/>
      <c r="V42" s="20"/>
      <c r="W42" s="24"/>
      <c r="X42" s="20"/>
      <c r="Y42" s="20"/>
      <c r="Z42" s="20"/>
      <c r="AA42" s="20"/>
      <c r="AB42" s="24"/>
      <c r="AC42" s="24"/>
      <c r="AD42" s="24"/>
      <c r="AE42" s="24"/>
    </row>
    <row r="43" spans="1:31" ht="28.5" customHeight="1" x14ac:dyDescent="0.25">
      <c r="A43" s="4" t="s">
        <v>3</v>
      </c>
      <c r="B43" s="4" t="s">
        <v>48</v>
      </c>
      <c r="C43" s="4" t="s">
        <v>49</v>
      </c>
      <c r="D43" s="4">
        <v>0</v>
      </c>
      <c r="E43" s="4">
        <v>0</v>
      </c>
      <c r="F43" s="4">
        <v>0</v>
      </c>
      <c r="G43" s="4">
        <v>0</v>
      </c>
      <c r="H43" s="24">
        <v>1</v>
      </c>
      <c r="I43" s="2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24"/>
      <c r="P43" s="4"/>
      <c r="Q43" s="24"/>
      <c r="R43" s="4"/>
      <c r="S43" s="4"/>
      <c r="T43" s="4"/>
      <c r="U43" s="4"/>
      <c r="V43" s="20"/>
      <c r="W43" s="24"/>
      <c r="X43" s="20"/>
      <c r="Y43" s="20"/>
      <c r="Z43" s="20"/>
      <c r="AA43" s="20"/>
      <c r="AB43" s="24"/>
      <c r="AC43" s="24"/>
      <c r="AD43" s="24"/>
      <c r="AE43" s="24"/>
    </row>
    <row r="44" spans="1:31" ht="28.5" customHeight="1" x14ac:dyDescent="0.25">
      <c r="A44" s="4" t="s">
        <v>5</v>
      </c>
      <c r="B44" s="4" t="s">
        <v>51</v>
      </c>
      <c r="C44" s="4" t="s">
        <v>50</v>
      </c>
      <c r="D44" s="4">
        <v>0</v>
      </c>
      <c r="E44" s="4">
        <v>0</v>
      </c>
      <c r="F44" s="4">
        <v>0</v>
      </c>
      <c r="G44" s="4">
        <v>0</v>
      </c>
      <c r="H44" s="24">
        <v>1</v>
      </c>
      <c r="I44" s="2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24"/>
      <c r="P44" s="4"/>
      <c r="Q44" s="24"/>
      <c r="R44" s="4"/>
      <c r="S44" s="4"/>
      <c r="T44" s="4"/>
      <c r="U44" s="4"/>
      <c r="V44" s="20"/>
      <c r="W44" s="24"/>
      <c r="X44" s="20"/>
      <c r="Y44" s="20"/>
      <c r="Z44" s="20"/>
      <c r="AA44" s="20"/>
      <c r="AB44" s="24"/>
      <c r="AC44" s="24"/>
      <c r="AD44" s="24"/>
      <c r="AE44" s="24"/>
    </row>
    <row r="45" spans="1:31" ht="42" customHeight="1" x14ac:dyDescent="0.25">
      <c r="A45" s="4" t="s">
        <v>7</v>
      </c>
      <c r="B45" s="4" t="s">
        <v>52</v>
      </c>
      <c r="C45" s="7"/>
      <c r="D45" s="4">
        <v>0</v>
      </c>
      <c r="E45" s="4">
        <v>0</v>
      </c>
      <c r="F45" s="4">
        <v>0</v>
      </c>
      <c r="G45" s="4">
        <v>0</v>
      </c>
      <c r="H45" s="24">
        <v>0</v>
      </c>
      <c r="I45" s="2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24"/>
      <c r="P45" s="4"/>
      <c r="Q45" s="24"/>
      <c r="R45" s="4"/>
      <c r="S45" s="4"/>
      <c r="T45" s="4"/>
      <c r="U45" s="4"/>
      <c r="V45" s="20"/>
      <c r="W45" s="24"/>
      <c r="X45" s="20"/>
      <c r="Y45" s="20"/>
      <c r="Z45" s="20"/>
      <c r="AA45" s="20"/>
      <c r="AB45" s="24"/>
      <c r="AC45" s="24"/>
      <c r="AD45" s="24"/>
      <c r="AE45" s="24"/>
    </row>
    <row r="46" spans="1:31" ht="37.5" customHeight="1" x14ac:dyDescent="0.25">
      <c r="A46" s="4" t="s">
        <v>9</v>
      </c>
      <c r="B46" s="4" t="s">
        <v>53</v>
      </c>
      <c r="C46" s="7"/>
      <c r="D46" s="4">
        <v>0</v>
      </c>
      <c r="E46" s="4">
        <v>0</v>
      </c>
      <c r="F46" s="4">
        <v>0</v>
      </c>
      <c r="G46" s="4">
        <v>0</v>
      </c>
      <c r="H46" s="24">
        <v>0</v>
      </c>
      <c r="I46" s="2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24"/>
      <c r="P46" s="4"/>
      <c r="Q46" s="24"/>
      <c r="R46" s="4"/>
      <c r="S46" s="4"/>
      <c r="T46" s="4"/>
      <c r="U46" s="4"/>
      <c r="V46" s="20"/>
      <c r="W46" s="24"/>
      <c r="X46" s="20"/>
      <c r="Y46" s="20"/>
      <c r="Z46" s="20"/>
      <c r="AA46" s="20"/>
      <c r="AB46" s="24"/>
      <c r="AC46" s="24"/>
      <c r="AD46" s="24"/>
      <c r="AE46" s="24"/>
    </row>
    <row r="47" spans="1:31" ht="29.25" customHeight="1" x14ac:dyDescent="0.25">
      <c r="A47" s="4" t="s">
        <v>11</v>
      </c>
      <c r="B47" s="4" t="s">
        <v>54</v>
      </c>
      <c r="C47" s="4" t="s">
        <v>55</v>
      </c>
      <c r="D47" s="4">
        <v>0</v>
      </c>
      <c r="E47" s="4">
        <v>0</v>
      </c>
      <c r="F47" s="4">
        <v>0</v>
      </c>
      <c r="G47" s="4">
        <v>0</v>
      </c>
      <c r="H47" s="24">
        <v>0</v>
      </c>
      <c r="I47" s="2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24"/>
      <c r="P47" s="4"/>
      <c r="Q47" s="24"/>
      <c r="R47" s="4"/>
      <c r="S47" s="4"/>
      <c r="T47" s="4"/>
      <c r="U47" s="4"/>
      <c r="V47" s="20"/>
      <c r="W47" s="24"/>
      <c r="X47" s="20"/>
      <c r="Y47" s="20"/>
      <c r="Z47" s="20"/>
      <c r="AA47" s="20"/>
      <c r="AB47" s="24"/>
      <c r="AC47" s="24"/>
      <c r="AD47" s="24"/>
      <c r="AE47" s="24"/>
    </row>
    <row r="48" spans="1:31" ht="55.5" customHeight="1" x14ac:dyDescent="0.25">
      <c r="A48" s="4" t="s">
        <v>13</v>
      </c>
      <c r="B48" s="6" t="s">
        <v>57</v>
      </c>
      <c r="C48" s="4" t="s">
        <v>56</v>
      </c>
      <c r="D48" s="4">
        <v>0</v>
      </c>
      <c r="E48" s="4">
        <v>0</v>
      </c>
      <c r="F48" s="4">
        <v>0</v>
      </c>
      <c r="G48" s="4">
        <v>0</v>
      </c>
      <c r="H48" s="24">
        <v>0</v>
      </c>
      <c r="I48" s="2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24"/>
      <c r="P48" s="4"/>
      <c r="Q48" s="24"/>
      <c r="R48" s="4"/>
      <c r="S48" s="4"/>
      <c r="T48" s="4"/>
      <c r="U48" s="4"/>
      <c r="V48" s="20"/>
      <c r="W48" s="24"/>
      <c r="X48" s="20"/>
      <c r="Y48" s="20"/>
      <c r="Z48" s="20"/>
      <c r="AA48" s="20"/>
      <c r="AB48" s="24"/>
      <c r="AC48" s="24"/>
      <c r="AD48" s="24"/>
      <c r="AE48" s="24"/>
    </row>
    <row r="49" spans="1:31" ht="55.5" customHeight="1" x14ac:dyDescent="0.25">
      <c r="A49" s="4" t="s">
        <v>15</v>
      </c>
      <c r="B49" s="4" t="s">
        <v>58</v>
      </c>
      <c r="C49" s="7"/>
      <c r="D49" s="4">
        <v>0</v>
      </c>
      <c r="E49" s="4">
        <v>0</v>
      </c>
      <c r="F49" s="4">
        <v>0</v>
      </c>
      <c r="G49" s="4">
        <v>0</v>
      </c>
      <c r="H49" s="24">
        <v>0</v>
      </c>
      <c r="I49" s="2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24"/>
      <c r="P49" s="4"/>
      <c r="Q49" s="24"/>
      <c r="R49" s="4"/>
      <c r="S49" s="4"/>
      <c r="T49" s="4"/>
      <c r="U49" s="4"/>
      <c r="V49" s="20"/>
      <c r="W49" s="24"/>
      <c r="X49" s="20"/>
      <c r="Y49" s="20"/>
      <c r="Z49" s="20"/>
      <c r="AA49" s="20"/>
      <c r="AB49" s="24"/>
      <c r="AC49" s="24"/>
      <c r="AD49" s="24"/>
      <c r="AE49" s="24"/>
    </row>
    <row r="50" spans="1:31" ht="30" customHeight="1" x14ac:dyDescent="0.25">
      <c r="A50" s="6" t="s">
        <v>26</v>
      </c>
      <c r="B50" s="4" t="s">
        <v>59</v>
      </c>
      <c r="C50" s="7"/>
      <c r="D50" s="4">
        <v>0</v>
      </c>
      <c r="E50" s="4">
        <v>0</v>
      </c>
      <c r="F50" s="4">
        <v>0</v>
      </c>
      <c r="G50" s="4">
        <v>0</v>
      </c>
      <c r="H50" s="24">
        <v>0</v>
      </c>
      <c r="I50" s="2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24"/>
      <c r="P50" s="4"/>
      <c r="Q50" s="24"/>
      <c r="R50" s="4"/>
      <c r="S50" s="4"/>
      <c r="T50" s="4"/>
      <c r="U50" s="4"/>
      <c r="V50" s="20"/>
      <c r="W50" s="24"/>
      <c r="X50" s="20"/>
      <c r="Y50" s="20"/>
      <c r="Z50" s="20"/>
      <c r="AA50" s="20"/>
      <c r="AB50" s="24"/>
      <c r="AC50" s="24"/>
      <c r="AD50" s="24"/>
      <c r="AE50" s="24"/>
    </row>
    <row r="51" spans="1:31" ht="28.5" customHeight="1" x14ac:dyDescent="0.25">
      <c r="A51" s="6" t="s">
        <v>28</v>
      </c>
      <c r="B51" s="4" t="s">
        <v>60</v>
      </c>
      <c r="C51" s="7"/>
      <c r="D51" s="4">
        <v>0</v>
      </c>
      <c r="E51" s="4">
        <v>0</v>
      </c>
      <c r="F51" s="4">
        <v>0</v>
      </c>
      <c r="G51" s="4">
        <v>0</v>
      </c>
      <c r="H51" s="24">
        <v>0</v>
      </c>
      <c r="I51" s="2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24"/>
      <c r="P51" s="4"/>
      <c r="Q51" s="24"/>
      <c r="R51" s="4"/>
      <c r="S51" s="4"/>
      <c r="T51" s="4"/>
      <c r="U51" s="4"/>
      <c r="V51" s="20"/>
      <c r="W51" s="24"/>
      <c r="X51" s="20"/>
      <c r="Y51" s="20"/>
      <c r="Z51" s="20"/>
      <c r="AA51" s="20"/>
      <c r="AB51" s="24"/>
      <c r="AC51" s="24"/>
      <c r="AD51" s="24"/>
      <c r="AE51" s="24"/>
    </row>
    <row r="52" spans="1:31" ht="55.5" customHeight="1" x14ac:dyDescent="0.25">
      <c r="A52" s="6" t="s">
        <v>30</v>
      </c>
      <c r="B52" s="4" t="s">
        <v>61</v>
      </c>
      <c r="C52" s="7"/>
      <c r="D52" s="4">
        <v>0</v>
      </c>
      <c r="E52" s="4">
        <v>0</v>
      </c>
      <c r="F52" s="4">
        <v>0</v>
      </c>
      <c r="G52" s="4">
        <v>0</v>
      </c>
      <c r="H52" s="24">
        <v>0</v>
      </c>
      <c r="I52" s="2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24"/>
      <c r="P52" s="4"/>
      <c r="Q52" s="24"/>
      <c r="R52" s="4"/>
      <c r="S52" s="4"/>
      <c r="T52" s="4"/>
      <c r="U52" s="4"/>
      <c r="V52" s="20"/>
      <c r="W52" s="24"/>
      <c r="X52" s="20"/>
      <c r="Y52" s="20"/>
      <c r="Z52" s="20"/>
      <c r="AA52" s="20"/>
      <c r="AB52" s="24"/>
      <c r="AC52" s="24"/>
      <c r="AD52" s="24"/>
      <c r="AE52" s="24"/>
    </row>
    <row r="53" spans="1:31" ht="26.25" customHeight="1" x14ac:dyDescent="0.25">
      <c r="A53" s="35" t="s">
        <v>17</v>
      </c>
      <c r="B53" s="35"/>
      <c r="C53" s="4">
        <v>10</v>
      </c>
      <c r="D53" s="4">
        <f>SUM(D43:D52)</f>
        <v>0</v>
      </c>
      <c r="E53" s="24">
        <f t="shared" ref="E53:AE53" si="4">SUM(E43:E52)</f>
        <v>0</v>
      </c>
      <c r="F53" s="24">
        <f t="shared" si="4"/>
        <v>0</v>
      </c>
      <c r="G53" s="24">
        <f t="shared" si="4"/>
        <v>0</v>
      </c>
      <c r="H53" s="24">
        <f t="shared" si="4"/>
        <v>2</v>
      </c>
      <c r="I53" s="24">
        <f t="shared" si="4"/>
        <v>0</v>
      </c>
      <c r="J53" s="24">
        <f t="shared" si="4"/>
        <v>0</v>
      </c>
      <c r="K53" s="24">
        <f t="shared" si="4"/>
        <v>0</v>
      </c>
      <c r="L53" s="24">
        <f t="shared" si="4"/>
        <v>0</v>
      </c>
      <c r="M53" s="24">
        <f t="shared" si="4"/>
        <v>0</v>
      </c>
      <c r="N53" s="24">
        <f t="shared" si="4"/>
        <v>0</v>
      </c>
      <c r="O53" s="24">
        <f t="shared" si="4"/>
        <v>0</v>
      </c>
      <c r="P53" s="24">
        <f t="shared" si="4"/>
        <v>0</v>
      </c>
      <c r="Q53" s="24">
        <f t="shared" si="4"/>
        <v>0</v>
      </c>
      <c r="R53" s="24">
        <f t="shared" si="4"/>
        <v>0</v>
      </c>
      <c r="S53" s="24">
        <f t="shared" si="4"/>
        <v>0</v>
      </c>
      <c r="T53" s="24">
        <f t="shared" si="4"/>
        <v>0</v>
      </c>
      <c r="U53" s="24">
        <f t="shared" si="4"/>
        <v>0</v>
      </c>
      <c r="V53" s="24">
        <f t="shared" si="4"/>
        <v>0</v>
      </c>
      <c r="W53" s="24">
        <f t="shared" si="4"/>
        <v>0</v>
      </c>
      <c r="X53" s="24">
        <f t="shared" si="4"/>
        <v>0</v>
      </c>
      <c r="Y53" s="24">
        <f t="shared" si="4"/>
        <v>0</v>
      </c>
      <c r="Z53" s="24">
        <f t="shared" si="4"/>
        <v>0</v>
      </c>
      <c r="AA53" s="24">
        <f t="shared" si="4"/>
        <v>0</v>
      </c>
      <c r="AB53" s="24">
        <f t="shared" si="4"/>
        <v>0</v>
      </c>
      <c r="AC53" s="24">
        <f t="shared" si="4"/>
        <v>0</v>
      </c>
      <c r="AD53" s="24"/>
      <c r="AE53" s="24">
        <f t="shared" si="4"/>
        <v>0</v>
      </c>
    </row>
    <row r="54" spans="1:31" ht="20.25" customHeight="1" x14ac:dyDescent="0.25">
      <c r="A54" s="37" t="s">
        <v>62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31" ht="33.75" customHeight="1" x14ac:dyDescent="0.25">
      <c r="A55" s="5" t="s">
        <v>0</v>
      </c>
      <c r="B55" s="5" t="s">
        <v>1</v>
      </c>
      <c r="C55" s="5" t="s">
        <v>2</v>
      </c>
      <c r="D55" s="29">
        <v>1</v>
      </c>
      <c r="E55" s="29">
        <v>2</v>
      </c>
      <c r="F55" s="32">
        <v>3</v>
      </c>
      <c r="G55" s="29">
        <v>5</v>
      </c>
      <c r="H55" s="29" t="s">
        <v>150</v>
      </c>
      <c r="I55" s="29" t="s">
        <v>156</v>
      </c>
      <c r="J55" s="29" t="s">
        <v>151</v>
      </c>
      <c r="K55" s="29" t="s">
        <v>152</v>
      </c>
      <c r="L55" s="29" t="s">
        <v>153</v>
      </c>
      <c r="M55" s="29" t="s">
        <v>154</v>
      </c>
      <c r="N55" s="31" t="s">
        <v>155</v>
      </c>
      <c r="O55" s="24"/>
      <c r="P55" s="4"/>
      <c r="Q55" s="24"/>
      <c r="R55" s="4"/>
      <c r="S55" s="4"/>
      <c r="T55" s="4"/>
      <c r="U55" s="4"/>
      <c r="V55" s="20"/>
      <c r="W55" s="24"/>
      <c r="X55" s="20"/>
      <c r="Y55" s="20"/>
      <c r="Z55" s="20"/>
      <c r="AA55" s="20"/>
      <c r="AB55" s="24"/>
      <c r="AC55" s="24"/>
      <c r="AD55" s="24"/>
      <c r="AE55" s="24"/>
    </row>
    <row r="56" spans="1:31" ht="30.75" customHeight="1" x14ac:dyDescent="0.25">
      <c r="A56" s="4" t="s">
        <v>3</v>
      </c>
      <c r="B56" s="4" t="s">
        <v>63</v>
      </c>
      <c r="C56" s="4">
        <v>2</v>
      </c>
      <c r="D56" s="4">
        <v>0</v>
      </c>
      <c r="E56" s="4">
        <v>0</v>
      </c>
      <c r="F56" s="4">
        <v>0</v>
      </c>
      <c r="G56" s="4">
        <v>0</v>
      </c>
      <c r="H56" s="24">
        <v>0</v>
      </c>
      <c r="I56" s="2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24"/>
      <c r="P56" s="4"/>
      <c r="Q56" s="24"/>
      <c r="R56" s="4"/>
      <c r="S56" s="4"/>
      <c r="T56" s="4"/>
      <c r="U56" s="4"/>
      <c r="V56" s="20"/>
      <c r="W56" s="24"/>
      <c r="X56" s="20"/>
      <c r="Y56" s="20"/>
      <c r="Z56" s="20"/>
      <c r="AA56" s="20"/>
      <c r="AB56" s="24"/>
      <c r="AC56" s="24"/>
      <c r="AD56" s="24"/>
      <c r="AE56" s="24"/>
    </row>
    <row r="57" spans="1:31" ht="30.75" customHeight="1" x14ac:dyDescent="0.25">
      <c r="A57" s="4" t="s">
        <v>5</v>
      </c>
      <c r="B57" s="4" t="s">
        <v>64</v>
      </c>
      <c r="C57" s="4">
        <v>1</v>
      </c>
      <c r="D57" s="4">
        <v>0</v>
      </c>
      <c r="E57" s="4">
        <v>0</v>
      </c>
      <c r="F57" s="4">
        <v>0</v>
      </c>
      <c r="G57" s="4">
        <v>0</v>
      </c>
      <c r="H57" s="24">
        <v>1</v>
      </c>
      <c r="I57" s="2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24"/>
      <c r="P57" s="4"/>
      <c r="Q57" s="24"/>
      <c r="R57" s="4"/>
      <c r="S57" s="4"/>
      <c r="T57" s="4"/>
      <c r="U57" s="4"/>
      <c r="V57" s="20"/>
      <c r="W57" s="24"/>
      <c r="X57" s="20"/>
      <c r="Y57" s="20"/>
      <c r="Z57" s="20"/>
      <c r="AA57" s="20"/>
      <c r="AB57" s="24"/>
      <c r="AC57" s="24"/>
      <c r="AD57" s="24"/>
      <c r="AE57" s="24"/>
    </row>
    <row r="58" spans="1:31" ht="27" customHeight="1" x14ac:dyDescent="0.25">
      <c r="A58" s="4" t="s">
        <v>7</v>
      </c>
      <c r="B58" s="4" t="s">
        <v>65</v>
      </c>
      <c r="C58" s="4">
        <v>1</v>
      </c>
      <c r="D58" s="4">
        <v>0</v>
      </c>
      <c r="E58" s="4">
        <v>0</v>
      </c>
      <c r="F58" s="4">
        <v>0</v>
      </c>
      <c r="G58" s="4">
        <v>0</v>
      </c>
      <c r="H58" s="24">
        <v>0</v>
      </c>
      <c r="I58" s="2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24"/>
      <c r="P58" s="4"/>
      <c r="Q58" s="24"/>
      <c r="R58" s="4"/>
      <c r="S58" s="4"/>
      <c r="T58" s="4"/>
      <c r="U58" s="4"/>
      <c r="V58" s="20"/>
      <c r="W58" s="24"/>
      <c r="X58" s="20"/>
      <c r="Y58" s="20"/>
      <c r="Z58" s="20"/>
      <c r="AA58" s="20"/>
      <c r="AB58" s="24"/>
      <c r="AC58" s="24"/>
      <c r="AD58" s="24"/>
      <c r="AE58" s="24"/>
    </row>
    <row r="59" spans="1:31" ht="27" customHeight="1" x14ac:dyDescent="0.25">
      <c r="A59" s="4" t="s">
        <v>9</v>
      </c>
      <c r="B59" s="4" t="s">
        <v>66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24">
        <v>0</v>
      </c>
      <c r="I59" s="2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24"/>
      <c r="P59" s="4"/>
      <c r="Q59" s="24"/>
      <c r="R59" s="4"/>
      <c r="S59" s="4"/>
      <c r="T59" s="4"/>
      <c r="U59" s="4"/>
      <c r="V59" s="20"/>
      <c r="W59" s="24"/>
      <c r="X59" s="20"/>
      <c r="Y59" s="20"/>
      <c r="Z59" s="20"/>
      <c r="AA59" s="20"/>
      <c r="AB59" s="24"/>
      <c r="AC59" s="24"/>
      <c r="AD59" s="24"/>
      <c r="AE59" s="24"/>
    </row>
    <row r="60" spans="1:31" ht="27" customHeight="1" x14ac:dyDescent="0.25">
      <c r="A60" s="4" t="s">
        <v>11</v>
      </c>
      <c r="B60" s="4" t="s">
        <v>67</v>
      </c>
      <c r="C60" s="4">
        <v>2</v>
      </c>
      <c r="D60" s="4">
        <v>0</v>
      </c>
      <c r="E60" s="4">
        <v>0</v>
      </c>
      <c r="F60" s="4">
        <v>0</v>
      </c>
      <c r="G60" s="4">
        <v>0</v>
      </c>
      <c r="H60" s="24">
        <v>0</v>
      </c>
      <c r="I60" s="2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24"/>
      <c r="P60" s="4"/>
      <c r="Q60" s="24"/>
      <c r="R60" s="4"/>
      <c r="S60" s="4"/>
      <c r="T60" s="4"/>
      <c r="U60" s="4"/>
      <c r="V60" s="20"/>
      <c r="W60" s="24"/>
      <c r="X60" s="20"/>
      <c r="Y60" s="20"/>
      <c r="Z60" s="20"/>
      <c r="AA60" s="20"/>
      <c r="AB60" s="24"/>
      <c r="AC60" s="24"/>
      <c r="AD60" s="24"/>
      <c r="AE60" s="24"/>
    </row>
    <row r="61" spans="1:31" ht="39" customHeight="1" x14ac:dyDescent="0.25">
      <c r="A61" s="4" t="s">
        <v>13</v>
      </c>
      <c r="B61" s="4" t="s">
        <v>68</v>
      </c>
      <c r="C61" s="4">
        <v>1</v>
      </c>
      <c r="D61" s="4">
        <v>0</v>
      </c>
      <c r="E61" s="4">
        <v>0</v>
      </c>
      <c r="F61" s="4">
        <v>0</v>
      </c>
      <c r="G61" s="4">
        <v>0</v>
      </c>
      <c r="H61" s="24">
        <v>0</v>
      </c>
      <c r="I61" s="2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24"/>
      <c r="P61" s="4"/>
      <c r="Q61" s="24"/>
      <c r="R61" s="4"/>
      <c r="S61" s="4"/>
      <c r="T61" s="4"/>
      <c r="U61" s="4"/>
      <c r="V61" s="20"/>
      <c r="W61" s="24"/>
      <c r="X61" s="20"/>
      <c r="Y61" s="20"/>
      <c r="Z61" s="20"/>
      <c r="AA61" s="20"/>
      <c r="AB61" s="24"/>
      <c r="AC61" s="24"/>
      <c r="AD61" s="24"/>
      <c r="AE61" s="24"/>
    </row>
    <row r="62" spans="1:31" ht="25.5" customHeight="1" x14ac:dyDescent="0.25">
      <c r="A62" s="4" t="s">
        <v>15</v>
      </c>
      <c r="B62" s="4" t="s">
        <v>69</v>
      </c>
      <c r="C62" s="4">
        <v>2</v>
      </c>
      <c r="D62" s="4">
        <v>0</v>
      </c>
      <c r="E62" s="4">
        <v>0</v>
      </c>
      <c r="F62" s="4">
        <v>0</v>
      </c>
      <c r="G62" s="4">
        <v>0</v>
      </c>
      <c r="H62" s="24">
        <v>0</v>
      </c>
      <c r="I62" s="2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24"/>
      <c r="P62" s="4"/>
      <c r="Q62" s="24"/>
      <c r="R62" s="4"/>
      <c r="S62" s="4"/>
      <c r="T62" s="4"/>
      <c r="U62" s="4"/>
      <c r="V62" s="20"/>
      <c r="W62" s="24"/>
      <c r="X62" s="20"/>
      <c r="Y62" s="20"/>
      <c r="Z62" s="20"/>
      <c r="AA62" s="20"/>
      <c r="AB62" s="24"/>
      <c r="AC62" s="24"/>
      <c r="AD62" s="24"/>
      <c r="AE62" s="24"/>
    </row>
    <row r="63" spans="1:31" ht="18.75" customHeight="1" x14ac:dyDescent="0.25">
      <c r="A63" s="35" t="s">
        <v>17</v>
      </c>
      <c r="B63" s="35"/>
      <c r="C63" s="4">
        <v>10</v>
      </c>
      <c r="D63" s="4">
        <f>SUM(D56:D62)</f>
        <v>0</v>
      </c>
      <c r="E63" s="24">
        <f t="shared" ref="E63:AE63" si="5">SUM(E56:E62)</f>
        <v>0</v>
      </c>
      <c r="F63" s="24">
        <f t="shared" si="5"/>
        <v>0</v>
      </c>
      <c r="G63" s="24">
        <f t="shared" si="5"/>
        <v>0</v>
      </c>
      <c r="H63" s="24">
        <f t="shared" si="5"/>
        <v>1</v>
      </c>
      <c r="I63" s="24">
        <f t="shared" si="5"/>
        <v>0</v>
      </c>
      <c r="J63" s="24">
        <f t="shared" si="5"/>
        <v>0</v>
      </c>
      <c r="K63" s="24">
        <f t="shared" si="5"/>
        <v>0</v>
      </c>
      <c r="L63" s="24">
        <f t="shared" si="5"/>
        <v>0</v>
      </c>
      <c r="M63" s="24">
        <f t="shared" si="5"/>
        <v>0</v>
      </c>
      <c r="N63" s="24">
        <f t="shared" si="5"/>
        <v>0</v>
      </c>
      <c r="O63" s="24">
        <f t="shared" si="5"/>
        <v>0</v>
      </c>
      <c r="P63" s="24">
        <f t="shared" si="5"/>
        <v>0</v>
      </c>
      <c r="Q63" s="24">
        <f t="shared" si="5"/>
        <v>0</v>
      </c>
      <c r="R63" s="24">
        <f t="shared" si="5"/>
        <v>0</v>
      </c>
      <c r="S63" s="24">
        <f t="shared" si="5"/>
        <v>0</v>
      </c>
      <c r="T63" s="24">
        <f t="shared" si="5"/>
        <v>0</v>
      </c>
      <c r="U63" s="24">
        <f t="shared" si="5"/>
        <v>0</v>
      </c>
      <c r="V63" s="24">
        <f t="shared" si="5"/>
        <v>0</v>
      </c>
      <c r="W63" s="24">
        <f t="shared" si="5"/>
        <v>0</v>
      </c>
      <c r="X63" s="24">
        <f t="shared" si="5"/>
        <v>0</v>
      </c>
      <c r="Y63" s="24">
        <f t="shared" si="5"/>
        <v>0</v>
      </c>
      <c r="Z63" s="24">
        <f t="shared" si="5"/>
        <v>0</v>
      </c>
      <c r="AA63" s="24">
        <f t="shared" si="5"/>
        <v>0</v>
      </c>
      <c r="AB63" s="24">
        <f t="shared" si="5"/>
        <v>0</v>
      </c>
      <c r="AC63" s="24">
        <f t="shared" si="5"/>
        <v>0</v>
      </c>
      <c r="AD63" s="24"/>
      <c r="AE63" s="24">
        <f t="shared" si="5"/>
        <v>0</v>
      </c>
    </row>
    <row r="64" spans="1:31" ht="26.25" customHeight="1" x14ac:dyDescent="0.25">
      <c r="A64" s="37" t="s">
        <v>70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 ht="37.5" customHeight="1" x14ac:dyDescent="0.25">
      <c r="A65" s="5" t="s">
        <v>0</v>
      </c>
      <c r="B65" s="5" t="s">
        <v>1</v>
      </c>
      <c r="C65" s="5" t="s">
        <v>2</v>
      </c>
      <c r="D65" s="29">
        <v>1</v>
      </c>
      <c r="E65" s="29">
        <v>2</v>
      </c>
      <c r="F65" s="32">
        <v>3</v>
      </c>
      <c r="G65" s="29">
        <v>5</v>
      </c>
      <c r="H65" s="29" t="s">
        <v>150</v>
      </c>
      <c r="I65" s="29" t="s">
        <v>156</v>
      </c>
      <c r="J65" s="29" t="s">
        <v>151</v>
      </c>
      <c r="K65" s="29" t="s">
        <v>152</v>
      </c>
      <c r="L65" s="29" t="s">
        <v>153</v>
      </c>
      <c r="M65" s="29" t="s">
        <v>154</v>
      </c>
      <c r="N65" s="31" t="s">
        <v>155</v>
      </c>
      <c r="O65" s="24"/>
      <c r="P65" s="4"/>
      <c r="Q65" s="24"/>
      <c r="R65" s="4"/>
      <c r="S65" s="4"/>
      <c r="T65" s="4"/>
      <c r="U65" s="4"/>
      <c r="V65" s="20"/>
      <c r="W65" s="24"/>
      <c r="X65" s="20"/>
      <c r="Y65" s="20"/>
      <c r="Z65" s="20"/>
      <c r="AA65" s="20"/>
      <c r="AB65" s="24"/>
      <c r="AC65" s="24"/>
      <c r="AD65" s="24"/>
      <c r="AE65" s="24"/>
    </row>
    <row r="66" spans="1:31" ht="55.5" customHeight="1" x14ac:dyDescent="0.25">
      <c r="A66" s="4" t="s">
        <v>3</v>
      </c>
      <c r="B66" s="4" t="s">
        <v>71</v>
      </c>
      <c r="C66" s="4">
        <v>3</v>
      </c>
      <c r="D66" s="4">
        <v>3</v>
      </c>
      <c r="E66" s="4">
        <v>3</v>
      </c>
      <c r="F66" s="4">
        <v>3</v>
      </c>
      <c r="G66" s="4">
        <v>3</v>
      </c>
      <c r="H66" s="24">
        <v>3</v>
      </c>
      <c r="I66" s="24">
        <v>3</v>
      </c>
      <c r="J66" s="4">
        <v>3</v>
      </c>
      <c r="K66" s="4">
        <v>3</v>
      </c>
      <c r="L66" s="4">
        <v>3</v>
      </c>
      <c r="M66" s="4">
        <v>3</v>
      </c>
      <c r="N66" s="4">
        <v>3</v>
      </c>
      <c r="O66" s="24"/>
      <c r="P66" s="4"/>
      <c r="Q66" s="24"/>
      <c r="R66" s="4"/>
      <c r="S66" s="4"/>
      <c r="T66" s="4"/>
      <c r="U66" s="4"/>
      <c r="V66" s="20"/>
      <c r="W66" s="24"/>
      <c r="X66" s="20"/>
      <c r="Y66" s="20"/>
      <c r="Z66" s="20"/>
      <c r="AA66" s="20"/>
      <c r="AB66" s="24"/>
      <c r="AC66" s="24"/>
      <c r="AD66" s="24"/>
      <c r="AE66" s="24"/>
    </row>
    <row r="67" spans="1:31" ht="30" customHeight="1" x14ac:dyDescent="0.25">
      <c r="A67" s="4" t="s">
        <v>5</v>
      </c>
      <c r="B67" s="4" t="s">
        <v>72</v>
      </c>
      <c r="C67" s="4">
        <v>3</v>
      </c>
      <c r="D67" s="4">
        <v>0</v>
      </c>
      <c r="E67" s="4">
        <v>0</v>
      </c>
      <c r="F67" s="4">
        <v>0</v>
      </c>
      <c r="G67" s="4">
        <v>0</v>
      </c>
      <c r="H67" s="24">
        <v>0</v>
      </c>
      <c r="I67" s="2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24"/>
      <c r="P67" s="4"/>
      <c r="Q67" s="24"/>
      <c r="R67" s="4"/>
      <c r="S67" s="4"/>
      <c r="T67" s="4"/>
      <c r="U67" s="4"/>
      <c r="V67" s="20"/>
      <c r="W67" s="24"/>
      <c r="X67" s="20"/>
      <c r="Y67" s="20"/>
      <c r="Z67" s="20"/>
      <c r="AA67" s="20"/>
      <c r="AB67" s="24"/>
      <c r="AC67" s="24"/>
      <c r="AD67" s="24"/>
      <c r="AE67" s="24"/>
    </row>
    <row r="68" spans="1:31" ht="30" customHeight="1" x14ac:dyDescent="0.25">
      <c r="A68" s="4" t="s">
        <v>7</v>
      </c>
      <c r="B68" s="4" t="s">
        <v>73</v>
      </c>
      <c r="C68" s="4">
        <v>2</v>
      </c>
      <c r="D68" s="4">
        <v>0</v>
      </c>
      <c r="E68" s="4">
        <v>0</v>
      </c>
      <c r="F68" s="4">
        <v>0</v>
      </c>
      <c r="G68" s="4">
        <v>0</v>
      </c>
      <c r="H68" s="24">
        <v>0</v>
      </c>
      <c r="I68" s="2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24"/>
      <c r="P68" s="4"/>
      <c r="Q68" s="24"/>
      <c r="R68" s="4"/>
      <c r="S68" s="4"/>
      <c r="T68" s="4"/>
      <c r="U68" s="4"/>
      <c r="V68" s="20"/>
      <c r="W68" s="24"/>
      <c r="X68" s="20"/>
      <c r="Y68" s="20"/>
      <c r="Z68" s="20"/>
      <c r="AA68" s="20"/>
      <c r="AB68" s="24"/>
      <c r="AC68" s="24"/>
      <c r="AD68" s="24"/>
      <c r="AE68" s="24"/>
    </row>
    <row r="69" spans="1:31" ht="30" customHeight="1" x14ac:dyDescent="0.25">
      <c r="A69" s="4" t="s">
        <v>9</v>
      </c>
      <c r="B69" s="4" t="s">
        <v>74</v>
      </c>
      <c r="C69" s="4">
        <v>2</v>
      </c>
      <c r="D69" s="4">
        <v>0</v>
      </c>
      <c r="E69" s="4">
        <v>0</v>
      </c>
      <c r="F69" s="4">
        <v>0</v>
      </c>
      <c r="G69" s="4">
        <v>0</v>
      </c>
      <c r="H69" s="24">
        <v>0</v>
      </c>
      <c r="I69" s="2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24"/>
      <c r="P69" s="4"/>
      <c r="Q69" s="24"/>
      <c r="R69" s="4"/>
      <c r="S69" s="4"/>
      <c r="T69" s="4"/>
      <c r="U69" s="4"/>
      <c r="V69" s="20"/>
      <c r="W69" s="24"/>
      <c r="X69" s="20"/>
      <c r="Y69" s="20"/>
      <c r="Z69" s="20"/>
      <c r="AA69" s="20"/>
      <c r="AB69" s="24"/>
      <c r="AC69" s="24"/>
      <c r="AD69" s="24"/>
      <c r="AE69" s="24"/>
    </row>
    <row r="70" spans="1:31" ht="19.5" customHeight="1" x14ac:dyDescent="0.25">
      <c r="A70" s="35" t="s">
        <v>17</v>
      </c>
      <c r="B70" s="35"/>
      <c r="C70" s="4">
        <f>SUM(C66:C69)</f>
        <v>10</v>
      </c>
      <c r="D70" s="4">
        <f t="shared" ref="D70:AE70" si="6">SUM(D66:D69)</f>
        <v>3</v>
      </c>
      <c r="E70" s="24">
        <f t="shared" si="6"/>
        <v>3</v>
      </c>
      <c r="F70" s="24">
        <f t="shared" si="6"/>
        <v>3</v>
      </c>
      <c r="G70" s="24">
        <f t="shared" si="6"/>
        <v>3</v>
      </c>
      <c r="H70" s="24">
        <f t="shared" si="6"/>
        <v>3</v>
      </c>
      <c r="I70" s="24">
        <f t="shared" si="6"/>
        <v>3</v>
      </c>
      <c r="J70" s="24">
        <f t="shared" si="6"/>
        <v>3</v>
      </c>
      <c r="K70" s="24">
        <f t="shared" si="6"/>
        <v>3</v>
      </c>
      <c r="L70" s="24">
        <f t="shared" si="6"/>
        <v>3</v>
      </c>
      <c r="M70" s="24">
        <f t="shared" si="6"/>
        <v>3</v>
      </c>
      <c r="N70" s="24">
        <f t="shared" si="6"/>
        <v>3</v>
      </c>
      <c r="O70" s="24">
        <f t="shared" si="6"/>
        <v>0</v>
      </c>
      <c r="P70" s="24">
        <f t="shared" si="6"/>
        <v>0</v>
      </c>
      <c r="Q70" s="24">
        <f t="shared" si="6"/>
        <v>0</v>
      </c>
      <c r="R70" s="24">
        <f t="shared" si="6"/>
        <v>0</v>
      </c>
      <c r="S70" s="24">
        <f t="shared" si="6"/>
        <v>0</v>
      </c>
      <c r="T70" s="24">
        <f t="shared" si="6"/>
        <v>0</v>
      </c>
      <c r="U70" s="24">
        <f t="shared" si="6"/>
        <v>0</v>
      </c>
      <c r="V70" s="24">
        <f t="shared" si="6"/>
        <v>0</v>
      </c>
      <c r="W70" s="24">
        <f t="shared" si="6"/>
        <v>0</v>
      </c>
      <c r="X70" s="24">
        <f t="shared" si="6"/>
        <v>0</v>
      </c>
      <c r="Y70" s="24">
        <f t="shared" si="6"/>
        <v>0</v>
      </c>
      <c r="Z70" s="24">
        <f t="shared" si="6"/>
        <v>0</v>
      </c>
      <c r="AA70" s="24">
        <f t="shared" si="6"/>
        <v>0</v>
      </c>
      <c r="AB70" s="24">
        <f t="shared" si="6"/>
        <v>0</v>
      </c>
      <c r="AC70" s="24">
        <f t="shared" si="6"/>
        <v>0</v>
      </c>
      <c r="AD70" s="24"/>
      <c r="AE70" s="24">
        <f t="shared" si="6"/>
        <v>0</v>
      </c>
    </row>
    <row r="71" spans="1:31" ht="19.5" customHeight="1" x14ac:dyDescent="0.25">
      <c r="A71" s="37" t="s">
        <v>75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ht="55.5" customHeight="1" x14ac:dyDescent="0.25">
      <c r="A72" s="5" t="s">
        <v>0</v>
      </c>
      <c r="B72" s="5" t="s">
        <v>1</v>
      </c>
      <c r="C72" s="5" t="s">
        <v>2</v>
      </c>
      <c r="D72" s="29">
        <v>1</v>
      </c>
      <c r="E72" s="29">
        <v>2</v>
      </c>
      <c r="F72" s="32">
        <v>3</v>
      </c>
      <c r="G72" s="29">
        <v>5</v>
      </c>
      <c r="H72" s="29" t="s">
        <v>150</v>
      </c>
      <c r="I72" s="29" t="s">
        <v>156</v>
      </c>
      <c r="J72" s="29" t="s">
        <v>151</v>
      </c>
      <c r="K72" s="29" t="s">
        <v>152</v>
      </c>
      <c r="L72" s="29" t="s">
        <v>153</v>
      </c>
      <c r="M72" s="29" t="s">
        <v>154</v>
      </c>
      <c r="N72" s="31" t="s">
        <v>155</v>
      </c>
      <c r="O72" s="24"/>
      <c r="P72" s="4"/>
      <c r="Q72" s="24"/>
      <c r="R72" s="4"/>
      <c r="S72" s="4"/>
      <c r="T72" s="4"/>
      <c r="U72" s="4"/>
      <c r="V72" s="20"/>
      <c r="W72" s="24"/>
      <c r="X72" s="20"/>
      <c r="Y72" s="20"/>
      <c r="Z72" s="20"/>
      <c r="AA72" s="20"/>
      <c r="AB72" s="24"/>
      <c r="AC72" s="24"/>
      <c r="AD72" s="24"/>
      <c r="AE72" s="24"/>
    </row>
    <row r="73" spans="1:31" ht="30" customHeight="1" x14ac:dyDescent="0.25">
      <c r="A73" s="4" t="s">
        <v>3</v>
      </c>
      <c r="B73" s="4" t="s">
        <v>76</v>
      </c>
      <c r="C73" s="4">
        <v>1</v>
      </c>
      <c r="D73" s="4">
        <v>0</v>
      </c>
      <c r="E73" s="4">
        <v>0</v>
      </c>
      <c r="F73" s="4">
        <v>0</v>
      </c>
      <c r="G73" s="4">
        <v>0</v>
      </c>
      <c r="H73" s="24">
        <v>0</v>
      </c>
      <c r="I73" s="2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24"/>
      <c r="P73" s="4"/>
      <c r="Q73" s="24"/>
      <c r="R73" s="4"/>
      <c r="S73" s="4"/>
      <c r="T73" s="4"/>
      <c r="U73" s="4"/>
      <c r="V73" s="20"/>
      <c r="W73" s="24"/>
      <c r="X73" s="20"/>
      <c r="Y73" s="20"/>
      <c r="Z73" s="20"/>
      <c r="AA73" s="20"/>
      <c r="AB73" s="24"/>
      <c r="AC73" s="24"/>
      <c r="AD73" s="24"/>
      <c r="AE73" s="24"/>
    </row>
    <row r="74" spans="1:31" ht="30" customHeight="1" x14ac:dyDescent="0.25">
      <c r="A74" s="4" t="s">
        <v>5</v>
      </c>
      <c r="B74" s="4" t="s">
        <v>77</v>
      </c>
      <c r="C74" s="4">
        <v>2</v>
      </c>
      <c r="D74" s="4">
        <v>0</v>
      </c>
      <c r="E74" s="4">
        <v>0</v>
      </c>
      <c r="F74" s="4">
        <v>0</v>
      </c>
      <c r="G74" s="4">
        <v>0</v>
      </c>
      <c r="H74" s="24">
        <v>0</v>
      </c>
      <c r="I74" s="2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24"/>
      <c r="P74" s="4"/>
      <c r="Q74" s="24"/>
      <c r="R74" s="4"/>
      <c r="S74" s="4"/>
      <c r="T74" s="4"/>
      <c r="U74" s="4"/>
      <c r="V74" s="20"/>
      <c r="W74" s="24"/>
      <c r="X74" s="20"/>
      <c r="Y74" s="20"/>
      <c r="Z74" s="20"/>
      <c r="AA74" s="20"/>
      <c r="AB74" s="24"/>
      <c r="AC74" s="24"/>
      <c r="AD74" s="24"/>
      <c r="AE74" s="24"/>
    </row>
    <row r="75" spans="1:31" ht="30" customHeight="1" x14ac:dyDescent="0.25">
      <c r="A75" s="4" t="s">
        <v>7</v>
      </c>
      <c r="B75" s="4" t="s">
        <v>78</v>
      </c>
      <c r="C75" s="4">
        <v>1</v>
      </c>
      <c r="D75" s="4">
        <v>0</v>
      </c>
      <c r="E75" s="4">
        <v>0</v>
      </c>
      <c r="F75" s="4">
        <v>1</v>
      </c>
      <c r="G75" s="4">
        <v>0</v>
      </c>
      <c r="H75" s="24">
        <v>1</v>
      </c>
      <c r="I75" s="24">
        <v>0</v>
      </c>
      <c r="J75" s="4">
        <v>1</v>
      </c>
      <c r="K75" s="4">
        <v>1</v>
      </c>
      <c r="L75" s="4">
        <v>0</v>
      </c>
      <c r="M75" s="4">
        <v>1</v>
      </c>
      <c r="N75" s="4">
        <v>1</v>
      </c>
      <c r="O75" s="24"/>
      <c r="P75" s="4"/>
      <c r="Q75" s="24"/>
      <c r="R75" s="4"/>
      <c r="S75" s="4"/>
      <c r="T75" s="4"/>
      <c r="U75" s="4"/>
      <c r="V75" s="20"/>
      <c r="W75" s="24"/>
      <c r="X75" s="20"/>
      <c r="Y75" s="20"/>
      <c r="Z75" s="20"/>
      <c r="AA75" s="20"/>
      <c r="AB75" s="24"/>
      <c r="AC75" s="24"/>
      <c r="AD75" s="24"/>
      <c r="AE75" s="24"/>
    </row>
    <row r="76" spans="1:31" ht="27" customHeight="1" x14ac:dyDescent="0.25">
      <c r="A76" s="4" t="s">
        <v>9</v>
      </c>
      <c r="B76" s="4" t="s">
        <v>79</v>
      </c>
      <c r="C76" s="4">
        <v>1</v>
      </c>
      <c r="D76" s="4">
        <v>0</v>
      </c>
      <c r="E76" s="4">
        <v>0</v>
      </c>
      <c r="F76" s="4">
        <v>0</v>
      </c>
      <c r="G76" s="4">
        <v>0</v>
      </c>
      <c r="H76" s="24">
        <v>0</v>
      </c>
      <c r="I76" s="2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24"/>
      <c r="P76" s="4"/>
      <c r="Q76" s="24"/>
      <c r="R76" s="4"/>
      <c r="S76" s="4"/>
      <c r="T76" s="4"/>
      <c r="U76" s="4"/>
      <c r="V76" s="20"/>
      <c r="W76" s="24"/>
      <c r="X76" s="20"/>
      <c r="Y76" s="20"/>
      <c r="Z76" s="20"/>
      <c r="AA76" s="20"/>
      <c r="AB76" s="24"/>
      <c r="AC76" s="24"/>
      <c r="AD76" s="24"/>
      <c r="AE76" s="24"/>
    </row>
    <row r="77" spans="1:31" ht="27" customHeight="1" x14ac:dyDescent="0.25">
      <c r="A77" s="4" t="s">
        <v>11</v>
      </c>
      <c r="B77" s="4" t="s">
        <v>80</v>
      </c>
      <c r="C77" s="4">
        <v>2</v>
      </c>
      <c r="D77" s="4">
        <v>0</v>
      </c>
      <c r="E77" s="4">
        <v>0</v>
      </c>
      <c r="F77" s="4">
        <v>0</v>
      </c>
      <c r="G77" s="4">
        <v>0</v>
      </c>
      <c r="H77" s="24">
        <v>0</v>
      </c>
      <c r="I77" s="2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24"/>
      <c r="P77" s="4"/>
      <c r="Q77" s="24"/>
      <c r="R77" s="4"/>
      <c r="S77" s="4"/>
      <c r="T77" s="4"/>
      <c r="U77" s="4"/>
      <c r="V77" s="20"/>
      <c r="W77" s="24"/>
      <c r="X77" s="20"/>
      <c r="Y77" s="20"/>
      <c r="Z77" s="20"/>
      <c r="AA77" s="20"/>
      <c r="AB77" s="24"/>
      <c r="AC77" s="24"/>
      <c r="AD77" s="24"/>
      <c r="AE77" s="24"/>
    </row>
    <row r="78" spans="1:31" ht="27" customHeight="1" x14ac:dyDescent="0.25">
      <c r="A78" s="4" t="s">
        <v>13</v>
      </c>
      <c r="B78" s="4" t="s">
        <v>81</v>
      </c>
      <c r="C78" s="4">
        <v>1</v>
      </c>
      <c r="D78" s="4">
        <v>0</v>
      </c>
      <c r="E78" s="4">
        <v>0</v>
      </c>
      <c r="F78" s="4">
        <v>0</v>
      </c>
      <c r="G78" s="4">
        <v>0</v>
      </c>
      <c r="H78" s="24">
        <v>0</v>
      </c>
      <c r="I78" s="2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24"/>
      <c r="P78" s="4"/>
      <c r="Q78" s="24"/>
      <c r="R78" s="4"/>
      <c r="S78" s="4"/>
      <c r="T78" s="4"/>
      <c r="U78" s="4"/>
      <c r="V78" s="20"/>
      <c r="W78" s="24"/>
      <c r="X78" s="20"/>
      <c r="Y78" s="20"/>
      <c r="Z78" s="20"/>
      <c r="AA78" s="20"/>
      <c r="AB78" s="24"/>
      <c r="AC78" s="24"/>
      <c r="AD78" s="24"/>
      <c r="AE78" s="24"/>
    </row>
    <row r="79" spans="1:31" ht="27" customHeight="1" x14ac:dyDescent="0.25">
      <c r="A79" s="4" t="s">
        <v>15</v>
      </c>
      <c r="B79" s="4" t="s">
        <v>82</v>
      </c>
      <c r="C79" s="4">
        <v>2</v>
      </c>
      <c r="D79" s="4">
        <v>0</v>
      </c>
      <c r="E79" s="4">
        <v>0</v>
      </c>
      <c r="F79" s="4">
        <v>0</v>
      </c>
      <c r="G79" s="4">
        <v>0</v>
      </c>
      <c r="H79" s="24">
        <v>0</v>
      </c>
      <c r="I79" s="2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24"/>
      <c r="P79" s="4"/>
      <c r="Q79" s="24"/>
      <c r="R79" s="4"/>
      <c r="S79" s="4"/>
      <c r="T79" s="4"/>
      <c r="U79" s="4"/>
      <c r="V79" s="20"/>
      <c r="W79" s="24"/>
      <c r="X79" s="20"/>
      <c r="Y79" s="20"/>
      <c r="Z79" s="20"/>
      <c r="AA79" s="20"/>
      <c r="AB79" s="24"/>
      <c r="AC79" s="24"/>
      <c r="AD79" s="24"/>
      <c r="AE79" s="24"/>
    </row>
    <row r="80" spans="1:31" ht="25.5" customHeight="1" x14ac:dyDescent="0.25">
      <c r="A80" s="35" t="s">
        <v>17</v>
      </c>
      <c r="B80" s="35"/>
      <c r="C80" s="4">
        <f>SUM(C73:C79)</f>
        <v>10</v>
      </c>
      <c r="D80" s="4">
        <f t="shared" ref="D80:AE80" si="7">SUM(D73:D79)</f>
        <v>0</v>
      </c>
      <c r="E80" s="24">
        <f t="shared" si="7"/>
        <v>0</v>
      </c>
      <c r="F80" s="24">
        <f t="shared" si="7"/>
        <v>1</v>
      </c>
      <c r="G80" s="24">
        <f t="shared" si="7"/>
        <v>0</v>
      </c>
      <c r="H80" s="24">
        <f t="shared" si="7"/>
        <v>1</v>
      </c>
      <c r="I80" s="24">
        <f t="shared" si="7"/>
        <v>0</v>
      </c>
      <c r="J80" s="24">
        <f t="shared" si="7"/>
        <v>1</v>
      </c>
      <c r="K80" s="24">
        <f t="shared" si="7"/>
        <v>1</v>
      </c>
      <c r="L80" s="24">
        <f t="shared" si="7"/>
        <v>0</v>
      </c>
      <c r="M80" s="24">
        <f t="shared" si="7"/>
        <v>1</v>
      </c>
      <c r="N80" s="24">
        <f t="shared" si="7"/>
        <v>1</v>
      </c>
      <c r="O80" s="24">
        <f t="shared" si="7"/>
        <v>0</v>
      </c>
      <c r="P80" s="24">
        <f t="shared" si="7"/>
        <v>0</v>
      </c>
      <c r="Q80" s="24">
        <f t="shared" si="7"/>
        <v>0</v>
      </c>
      <c r="R80" s="24">
        <f t="shared" si="7"/>
        <v>0</v>
      </c>
      <c r="S80" s="24">
        <f t="shared" si="7"/>
        <v>0</v>
      </c>
      <c r="T80" s="24">
        <f t="shared" si="7"/>
        <v>0</v>
      </c>
      <c r="U80" s="24">
        <f t="shared" si="7"/>
        <v>0</v>
      </c>
      <c r="V80" s="24">
        <f t="shared" si="7"/>
        <v>0</v>
      </c>
      <c r="W80" s="24">
        <f t="shared" si="7"/>
        <v>0</v>
      </c>
      <c r="X80" s="24">
        <f t="shared" si="7"/>
        <v>0</v>
      </c>
      <c r="Y80" s="24">
        <f t="shared" si="7"/>
        <v>0</v>
      </c>
      <c r="Z80" s="24">
        <f t="shared" si="7"/>
        <v>0</v>
      </c>
      <c r="AA80" s="24">
        <f t="shared" si="7"/>
        <v>0</v>
      </c>
      <c r="AB80" s="24">
        <f t="shared" si="7"/>
        <v>0</v>
      </c>
      <c r="AC80" s="24">
        <f t="shared" si="7"/>
        <v>0</v>
      </c>
      <c r="AD80" s="24"/>
      <c r="AE80" s="24">
        <f t="shared" si="7"/>
        <v>0</v>
      </c>
    </row>
    <row r="81" spans="1:31" ht="34.5" customHeight="1" x14ac:dyDescent="0.25">
      <c r="A81" s="38" t="s">
        <v>83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pans="1:31" ht="55.5" customHeight="1" x14ac:dyDescent="0.25">
      <c r="A82" s="5" t="s">
        <v>0</v>
      </c>
      <c r="B82" s="5" t="s">
        <v>1</v>
      </c>
      <c r="C82" s="5" t="s">
        <v>2</v>
      </c>
      <c r="D82" s="29">
        <v>1</v>
      </c>
      <c r="E82" s="29">
        <v>2</v>
      </c>
      <c r="F82" s="32">
        <v>3</v>
      </c>
      <c r="G82" s="29">
        <v>5</v>
      </c>
      <c r="H82" s="29" t="s">
        <v>150</v>
      </c>
      <c r="I82" s="29" t="s">
        <v>156</v>
      </c>
      <c r="J82" s="29" t="s">
        <v>151</v>
      </c>
      <c r="K82" s="29" t="s">
        <v>152</v>
      </c>
      <c r="L82" s="29" t="s">
        <v>153</v>
      </c>
      <c r="M82" s="29" t="s">
        <v>154</v>
      </c>
      <c r="N82" s="31" t="s">
        <v>155</v>
      </c>
      <c r="O82" s="24"/>
      <c r="P82" s="4"/>
      <c r="Q82" s="24"/>
      <c r="R82" s="4"/>
      <c r="S82" s="4"/>
      <c r="T82" s="4"/>
      <c r="U82" s="4"/>
      <c r="V82" s="20"/>
      <c r="W82" s="24"/>
      <c r="X82" s="20"/>
      <c r="Y82" s="20"/>
      <c r="Z82" s="20"/>
      <c r="AA82" s="20"/>
      <c r="AB82" s="24"/>
      <c r="AC82" s="24"/>
      <c r="AD82" s="24"/>
      <c r="AE82" s="24"/>
    </row>
    <row r="83" spans="1:31" ht="55.5" customHeight="1" x14ac:dyDescent="0.25">
      <c r="A83" s="4" t="s">
        <v>3</v>
      </c>
      <c r="B83" s="4" t="s">
        <v>84</v>
      </c>
      <c r="C83" s="4">
        <v>1</v>
      </c>
      <c r="D83" s="4">
        <v>0</v>
      </c>
      <c r="E83" s="4">
        <v>1</v>
      </c>
      <c r="F83" s="4">
        <v>1</v>
      </c>
      <c r="G83" s="4">
        <v>1</v>
      </c>
      <c r="H83" s="24">
        <v>0</v>
      </c>
      <c r="I83" s="2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24"/>
      <c r="P83" s="4"/>
      <c r="Q83" s="24"/>
      <c r="R83" s="4"/>
      <c r="S83" s="4"/>
      <c r="T83" s="4"/>
      <c r="U83" s="4"/>
      <c r="V83" s="20"/>
      <c r="W83" s="24"/>
      <c r="X83" s="20"/>
      <c r="Y83" s="20"/>
      <c r="Z83" s="20"/>
      <c r="AA83" s="20"/>
      <c r="AB83" s="24"/>
      <c r="AC83" s="24"/>
      <c r="AD83" s="24"/>
      <c r="AE83" s="24"/>
    </row>
    <row r="84" spans="1:31" ht="59.25" customHeight="1" x14ac:dyDescent="0.25">
      <c r="A84" s="4" t="s">
        <v>5</v>
      </c>
      <c r="B84" s="4" t="s">
        <v>85</v>
      </c>
      <c r="C84" s="4">
        <v>1</v>
      </c>
      <c r="D84" s="4">
        <v>0</v>
      </c>
      <c r="E84" s="4">
        <v>0</v>
      </c>
      <c r="F84" s="4">
        <v>0</v>
      </c>
      <c r="G84" s="4">
        <v>0</v>
      </c>
      <c r="H84" s="24">
        <v>0</v>
      </c>
      <c r="I84" s="2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24"/>
      <c r="P84" s="4"/>
      <c r="Q84" s="24"/>
      <c r="R84" s="4"/>
      <c r="S84" s="4"/>
      <c r="T84" s="4"/>
      <c r="U84" s="4"/>
      <c r="V84" s="20"/>
      <c r="W84" s="24"/>
      <c r="X84" s="20"/>
      <c r="Y84" s="20"/>
      <c r="Z84" s="20"/>
      <c r="AA84" s="20"/>
      <c r="AB84" s="24"/>
      <c r="AC84" s="24"/>
      <c r="AD84" s="24"/>
      <c r="AE84" s="24"/>
    </row>
    <row r="85" spans="1:31" ht="64.5" customHeight="1" x14ac:dyDescent="0.25">
      <c r="A85" s="4" t="s">
        <v>7</v>
      </c>
      <c r="B85" s="4" t="s">
        <v>86</v>
      </c>
      <c r="C85" s="4">
        <v>3</v>
      </c>
      <c r="D85" s="4">
        <v>0</v>
      </c>
      <c r="E85" s="4">
        <v>0</v>
      </c>
      <c r="F85" s="4">
        <v>0</v>
      </c>
      <c r="G85" s="4">
        <v>0</v>
      </c>
      <c r="H85" s="24">
        <v>0</v>
      </c>
      <c r="I85" s="2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24"/>
      <c r="P85" s="4"/>
      <c r="Q85" s="24"/>
      <c r="R85" s="4"/>
      <c r="S85" s="4"/>
      <c r="T85" s="4"/>
      <c r="U85" s="4"/>
      <c r="V85" s="20"/>
      <c r="W85" s="24"/>
      <c r="X85" s="20"/>
      <c r="Y85" s="20"/>
      <c r="Z85" s="20"/>
      <c r="AA85" s="20"/>
      <c r="AB85" s="24"/>
      <c r="AC85" s="24"/>
      <c r="AD85" s="24"/>
      <c r="AE85" s="24"/>
    </row>
    <row r="86" spans="1:31" ht="78.75" customHeight="1" x14ac:dyDescent="0.25">
      <c r="A86" s="4" t="s">
        <v>9</v>
      </c>
      <c r="B86" s="4" t="s">
        <v>87</v>
      </c>
      <c r="C86" s="4">
        <v>1</v>
      </c>
      <c r="D86" s="4">
        <v>0</v>
      </c>
      <c r="E86" s="4">
        <v>0</v>
      </c>
      <c r="F86" s="4">
        <v>0</v>
      </c>
      <c r="G86" s="4">
        <v>0</v>
      </c>
      <c r="H86" s="24">
        <v>0</v>
      </c>
      <c r="I86" s="2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24"/>
      <c r="P86" s="4"/>
      <c r="Q86" s="24"/>
      <c r="R86" s="4"/>
      <c r="S86" s="4"/>
      <c r="T86" s="4"/>
      <c r="U86" s="4"/>
      <c r="V86" s="20"/>
      <c r="W86" s="24"/>
      <c r="X86" s="20"/>
      <c r="Y86" s="20"/>
      <c r="Z86" s="20"/>
      <c r="AA86" s="20"/>
      <c r="AB86" s="24"/>
      <c r="AC86" s="24"/>
      <c r="AD86" s="24"/>
      <c r="AE86" s="24"/>
    </row>
    <row r="87" spans="1:31" ht="55.5" customHeight="1" x14ac:dyDescent="0.25">
      <c r="A87" s="4" t="s">
        <v>11</v>
      </c>
      <c r="B87" s="4" t="s">
        <v>88</v>
      </c>
      <c r="C87" s="4">
        <v>3</v>
      </c>
      <c r="D87" s="4">
        <v>0</v>
      </c>
      <c r="E87" s="4">
        <v>3</v>
      </c>
      <c r="F87" s="4">
        <v>3</v>
      </c>
      <c r="G87" s="4">
        <v>2</v>
      </c>
      <c r="H87" s="24">
        <v>2</v>
      </c>
      <c r="I87" s="24">
        <v>2</v>
      </c>
      <c r="J87" s="4">
        <v>3</v>
      </c>
      <c r="K87" s="4">
        <v>3</v>
      </c>
      <c r="L87" s="4">
        <v>1</v>
      </c>
      <c r="M87" s="4">
        <v>2</v>
      </c>
      <c r="N87" s="4">
        <v>3</v>
      </c>
      <c r="O87" s="24"/>
      <c r="P87" s="4"/>
      <c r="Q87" s="24"/>
      <c r="R87" s="4"/>
      <c r="S87" s="4"/>
      <c r="T87" s="4"/>
      <c r="U87" s="4"/>
      <c r="V87" s="20"/>
      <c r="W87" s="24"/>
      <c r="X87" s="20"/>
      <c r="Y87" s="20"/>
      <c r="Z87" s="20"/>
      <c r="AA87" s="20"/>
      <c r="AB87" s="24"/>
      <c r="AC87" s="24"/>
      <c r="AD87" s="24"/>
      <c r="AE87" s="24"/>
    </row>
    <row r="88" spans="1:31" ht="27.75" customHeight="1" x14ac:dyDescent="0.25">
      <c r="A88" s="4" t="s">
        <v>13</v>
      </c>
      <c r="B88" s="4" t="s">
        <v>89</v>
      </c>
      <c r="C88" s="4">
        <v>1</v>
      </c>
      <c r="D88" s="4">
        <v>0</v>
      </c>
      <c r="E88" s="4">
        <v>0</v>
      </c>
      <c r="F88" s="4">
        <v>0</v>
      </c>
      <c r="G88" s="4">
        <v>0</v>
      </c>
      <c r="H88" s="24">
        <v>0</v>
      </c>
      <c r="I88" s="24">
        <v>1</v>
      </c>
      <c r="J88" s="4">
        <v>0</v>
      </c>
      <c r="K88" s="4"/>
      <c r="L88" s="4">
        <v>0</v>
      </c>
      <c r="M88" s="4">
        <v>0</v>
      </c>
      <c r="N88" s="4">
        <v>0</v>
      </c>
      <c r="O88" s="24"/>
      <c r="P88" s="4"/>
      <c r="Q88" s="24"/>
      <c r="R88" s="4"/>
      <c r="S88" s="4"/>
      <c r="T88" s="4"/>
      <c r="U88" s="4"/>
      <c r="V88" s="20"/>
      <c r="W88" s="24"/>
      <c r="X88" s="20"/>
      <c r="Y88" s="20"/>
      <c r="Z88" s="20"/>
      <c r="AA88" s="20"/>
      <c r="AB88" s="24"/>
      <c r="AC88" s="24"/>
      <c r="AD88" s="24"/>
      <c r="AE88" s="24"/>
    </row>
    <row r="89" spans="1:31" ht="21" customHeight="1" x14ac:dyDescent="0.25">
      <c r="A89" s="35" t="s">
        <v>17</v>
      </c>
      <c r="B89" s="35"/>
      <c r="C89" s="4">
        <f>SUM(C83:C88)</f>
        <v>10</v>
      </c>
      <c r="D89" s="4">
        <f t="shared" ref="D89:AE89" si="8">SUM(D83:D88)</f>
        <v>0</v>
      </c>
      <c r="E89" s="24">
        <f t="shared" si="8"/>
        <v>4</v>
      </c>
      <c r="F89" s="24">
        <f t="shared" si="8"/>
        <v>4</v>
      </c>
      <c r="G89" s="24">
        <f t="shared" si="8"/>
        <v>3</v>
      </c>
      <c r="H89" s="24">
        <f t="shared" si="8"/>
        <v>2</v>
      </c>
      <c r="I89" s="24">
        <f t="shared" si="8"/>
        <v>3</v>
      </c>
      <c r="J89" s="24">
        <f t="shared" si="8"/>
        <v>3</v>
      </c>
      <c r="K89" s="24">
        <f t="shared" si="8"/>
        <v>3</v>
      </c>
      <c r="L89" s="24">
        <f t="shared" si="8"/>
        <v>1</v>
      </c>
      <c r="M89" s="24">
        <f t="shared" si="8"/>
        <v>2</v>
      </c>
      <c r="N89" s="24">
        <f t="shared" si="8"/>
        <v>3</v>
      </c>
      <c r="O89" s="24">
        <f t="shared" si="8"/>
        <v>0</v>
      </c>
      <c r="P89" s="24">
        <f t="shared" si="8"/>
        <v>0</v>
      </c>
      <c r="Q89" s="24">
        <f t="shared" si="8"/>
        <v>0</v>
      </c>
      <c r="R89" s="24">
        <f t="shared" si="8"/>
        <v>0</v>
      </c>
      <c r="S89" s="24">
        <f t="shared" si="8"/>
        <v>0</v>
      </c>
      <c r="T89" s="24">
        <f t="shared" si="8"/>
        <v>0</v>
      </c>
      <c r="U89" s="24">
        <f t="shared" si="8"/>
        <v>0</v>
      </c>
      <c r="V89" s="24">
        <f t="shared" si="8"/>
        <v>0</v>
      </c>
      <c r="W89" s="24">
        <f t="shared" si="8"/>
        <v>0</v>
      </c>
      <c r="X89" s="24">
        <f t="shared" si="8"/>
        <v>0</v>
      </c>
      <c r="Y89" s="24">
        <f t="shared" si="8"/>
        <v>0</v>
      </c>
      <c r="Z89" s="24">
        <f t="shared" si="8"/>
        <v>0</v>
      </c>
      <c r="AA89" s="24">
        <f t="shared" si="8"/>
        <v>0</v>
      </c>
      <c r="AB89" s="24">
        <f t="shared" si="8"/>
        <v>0</v>
      </c>
      <c r="AC89" s="24">
        <f t="shared" si="8"/>
        <v>0</v>
      </c>
      <c r="AD89" s="24"/>
      <c r="AE89" s="24">
        <f t="shared" si="8"/>
        <v>0</v>
      </c>
    </row>
    <row r="90" spans="1:31" ht="24" customHeight="1" x14ac:dyDescent="0.25">
      <c r="A90" s="37" t="s">
        <v>90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ht="55.5" customHeight="1" x14ac:dyDescent="0.25">
      <c r="A91" s="5" t="s">
        <v>0</v>
      </c>
      <c r="B91" s="5" t="s">
        <v>1</v>
      </c>
      <c r="C91" s="5" t="s">
        <v>2</v>
      </c>
      <c r="D91" s="29">
        <v>1</v>
      </c>
      <c r="E91" s="29">
        <v>2</v>
      </c>
      <c r="F91" s="32">
        <v>3</v>
      </c>
      <c r="G91" s="29">
        <v>5</v>
      </c>
      <c r="H91" s="29" t="s">
        <v>150</v>
      </c>
      <c r="I91" s="29" t="s">
        <v>156</v>
      </c>
      <c r="J91" s="29" t="s">
        <v>151</v>
      </c>
      <c r="K91" s="29" t="s">
        <v>152</v>
      </c>
      <c r="L91" s="29" t="s">
        <v>153</v>
      </c>
      <c r="M91" s="29" t="s">
        <v>154</v>
      </c>
      <c r="N91" s="31" t="s">
        <v>155</v>
      </c>
      <c r="O91" s="24"/>
      <c r="P91" s="4"/>
      <c r="Q91" s="24"/>
      <c r="R91" s="4"/>
      <c r="S91" s="4"/>
      <c r="T91" s="4"/>
      <c r="U91" s="4"/>
      <c r="V91" s="20"/>
      <c r="W91" s="24"/>
      <c r="X91" s="20"/>
      <c r="Y91" s="20"/>
      <c r="Z91" s="20"/>
      <c r="AA91" s="20"/>
      <c r="AB91" s="24"/>
      <c r="AC91" s="24"/>
      <c r="AD91" s="24"/>
      <c r="AE91" s="24"/>
    </row>
    <row r="92" spans="1:31" ht="65.25" customHeight="1" x14ac:dyDescent="0.25">
      <c r="A92" s="4" t="s">
        <v>3</v>
      </c>
      <c r="B92" s="4" t="s">
        <v>91</v>
      </c>
      <c r="C92" s="4">
        <v>3</v>
      </c>
      <c r="D92" s="4">
        <v>0</v>
      </c>
      <c r="E92" s="4">
        <v>0</v>
      </c>
      <c r="F92" s="4">
        <v>0</v>
      </c>
      <c r="G92" s="4">
        <v>0</v>
      </c>
      <c r="H92" s="24">
        <v>0</v>
      </c>
      <c r="I92" s="2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24"/>
      <c r="P92" s="4"/>
      <c r="Q92" s="24"/>
      <c r="R92" s="4"/>
      <c r="S92" s="4"/>
      <c r="T92" s="4"/>
      <c r="U92" s="4"/>
      <c r="V92" s="20"/>
      <c r="W92" s="24"/>
      <c r="X92" s="20"/>
      <c r="Y92" s="20"/>
      <c r="Z92" s="20"/>
      <c r="AA92" s="20"/>
      <c r="AB92" s="24"/>
      <c r="AC92" s="24"/>
      <c r="AD92" s="24"/>
      <c r="AE92" s="24"/>
    </row>
    <row r="93" spans="1:31" ht="42.75" customHeight="1" x14ac:dyDescent="0.25">
      <c r="A93" s="4" t="s">
        <v>5</v>
      </c>
      <c r="B93" s="4" t="s">
        <v>92</v>
      </c>
      <c r="C93" s="4">
        <v>2</v>
      </c>
      <c r="D93" s="4">
        <v>0</v>
      </c>
      <c r="E93" s="4">
        <v>0</v>
      </c>
      <c r="F93" s="4">
        <v>0</v>
      </c>
      <c r="G93" s="4">
        <v>0</v>
      </c>
      <c r="H93" s="24">
        <v>0</v>
      </c>
      <c r="I93" s="2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24"/>
      <c r="P93" s="4"/>
      <c r="Q93" s="24"/>
      <c r="R93" s="4"/>
      <c r="S93" s="4"/>
      <c r="T93" s="4"/>
      <c r="U93" s="4"/>
      <c r="V93" s="20"/>
      <c r="W93" s="24"/>
      <c r="X93" s="20"/>
      <c r="Y93" s="20"/>
      <c r="Z93" s="20"/>
      <c r="AA93" s="20"/>
      <c r="AB93" s="24"/>
      <c r="AC93" s="24"/>
      <c r="AD93" s="24"/>
      <c r="AE93" s="24"/>
    </row>
    <row r="94" spans="1:31" ht="33" customHeight="1" x14ac:dyDescent="0.25">
      <c r="A94" s="4" t="s">
        <v>7</v>
      </c>
      <c r="B94" s="4" t="s">
        <v>93</v>
      </c>
      <c r="C94" s="4">
        <v>2</v>
      </c>
      <c r="D94" s="4">
        <v>0</v>
      </c>
      <c r="E94" s="4">
        <v>0</v>
      </c>
      <c r="F94" s="4">
        <v>0</v>
      </c>
      <c r="G94" s="4">
        <v>0</v>
      </c>
      <c r="H94" s="24">
        <v>0</v>
      </c>
      <c r="I94" s="2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24"/>
      <c r="P94" s="4"/>
      <c r="Q94" s="24"/>
      <c r="R94" s="4"/>
      <c r="S94" s="4"/>
      <c r="T94" s="4"/>
      <c r="U94" s="4"/>
      <c r="V94" s="20"/>
      <c r="W94" s="24"/>
      <c r="X94" s="20"/>
      <c r="Y94" s="20"/>
      <c r="Z94" s="20"/>
      <c r="AA94" s="20"/>
      <c r="AB94" s="24"/>
      <c r="AC94" s="24"/>
      <c r="AD94" s="24"/>
      <c r="AE94" s="24"/>
    </row>
    <row r="95" spans="1:31" ht="19.5" customHeight="1" x14ac:dyDescent="0.25">
      <c r="A95" s="35" t="s">
        <v>9</v>
      </c>
      <c r="B95" s="35" t="s">
        <v>94</v>
      </c>
      <c r="C95" s="35">
        <v>3</v>
      </c>
      <c r="D95" s="35">
        <v>0</v>
      </c>
      <c r="E95" s="35">
        <v>0</v>
      </c>
      <c r="F95" s="35">
        <v>0</v>
      </c>
      <c r="G95" s="35">
        <v>0</v>
      </c>
      <c r="H95" s="40">
        <v>0</v>
      </c>
      <c r="I95" s="40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40"/>
      <c r="P95" s="35"/>
      <c r="Q95" s="40"/>
      <c r="R95" s="35"/>
      <c r="S95" s="35"/>
      <c r="T95" s="35"/>
      <c r="U95" s="35"/>
      <c r="V95" s="40"/>
      <c r="W95" s="40"/>
      <c r="X95" s="40"/>
      <c r="Y95" s="40"/>
      <c r="Z95" s="40"/>
      <c r="AA95" s="40"/>
      <c r="AB95" s="40"/>
      <c r="AC95" s="40"/>
      <c r="AD95" s="26"/>
      <c r="AE95" s="40"/>
    </row>
    <row r="96" spans="1:31" ht="40.5" customHeight="1" x14ac:dyDescent="0.25">
      <c r="A96" s="35"/>
      <c r="B96" s="35"/>
      <c r="C96" s="35"/>
      <c r="D96" s="35"/>
      <c r="E96" s="35"/>
      <c r="F96" s="35"/>
      <c r="G96" s="35"/>
      <c r="H96" s="41"/>
      <c r="I96" s="41"/>
      <c r="J96" s="35"/>
      <c r="K96" s="35"/>
      <c r="L96" s="35"/>
      <c r="M96" s="35"/>
      <c r="N96" s="35"/>
      <c r="O96" s="41"/>
      <c r="P96" s="35"/>
      <c r="Q96" s="41"/>
      <c r="R96" s="35"/>
      <c r="S96" s="35"/>
      <c r="T96" s="35"/>
      <c r="U96" s="35"/>
      <c r="V96" s="41"/>
      <c r="W96" s="41"/>
      <c r="X96" s="41"/>
      <c r="Y96" s="41"/>
      <c r="Z96" s="41"/>
      <c r="AA96" s="41"/>
      <c r="AB96" s="41"/>
      <c r="AC96" s="41"/>
      <c r="AD96" s="27"/>
      <c r="AE96" s="41"/>
    </row>
    <row r="97" spans="1:31" ht="25.5" customHeight="1" x14ac:dyDescent="0.25">
      <c r="A97" s="35" t="s">
        <v>17</v>
      </c>
      <c r="B97" s="35"/>
      <c r="C97" s="4">
        <f>SUM(C92:C96)</f>
        <v>10</v>
      </c>
      <c r="D97" s="4">
        <f t="shared" ref="D97:AE97" si="9">SUM(D92:D96)</f>
        <v>0</v>
      </c>
      <c r="E97" s="24">
        <f t="shared" si="9"/>
        <v>0</v>
      </c>
      <c r="F97" s="24">
        <f t="shared" si="9"/>
        <v>0</v>
      </c>
      <c r="G97" s="24">
        <f t="shared" si="9"/>
        <v>0</v>
      </c>
      <c r="H97" s="24">
        <f t="shared" si="9"/>
        <v>0</v>
      </c>
      <c r="I97" s="24">
        <f t="shared" si="9"/>
        <v>0</v>
      </c>
      <c r="J97" s="24">
        <f t="shared" si="9"/>
        <v>0</v>
      </c>
      <c r="K97" s="24">
        <f t="shared" si="9"/>
        <v>0</v>
      </c>
      <c r="L97" s="24">
        <f t="shared" si="9"/>
        <v>0</v>
      </c>
      <c r="M97" s="24">
        <f t="shared" si="9"/>
        <v>0</v>
      </c>
      <c r="N97" s="24">
        <f t="shared" si="9"/>
        <v>0</v>
      </c>
      <c r="O97" s="24">
        <f t="shared" si="9"/>
        <v>0</v>
      </c>
      <c r="P97" s="24">
        <f t="shared" si="9"/>
        <v>0</v>
      </c>
      <c r="Q97" s="24">
        <f t="shared" si="9"/>
        <v>0</v>
      </c>
      <c r="R97" s="24">
        <f t="shared" si="9"/>
        <v>0</v>
      </c>
      <c r="S97" s="24">
        <f t="shared" si="9"/>
        <v>0</v>
      </c>
      <c r="T97" s="24">
        <f t="shared" si="9"/>
        <v>0</v>
      </c>
      <c r="U97" s="24">
        <f t="shared" si="9"/>
        <v>0</v>
      </c>
      <c r="V97" s="24">
        <f t="shared" si="9"/>
        <v>0</v>
      </c>
      <c r="W97" s="24">
        <f t="shared" si="9"/>
        <v>0</v>
      </c>
      <c r="X97" s="24">
        <f t="shared" si="9"/>
        <v>0</v>
      </c>
      <c r="Y97" s="24">
        <f t="shared" si="9"/>
        <v>0</v>
      </c>
      <c r="Z97" s="24">
        <f t="shared" si="9"/>
        <v>0</v>
      </c>
      <c r="AA97" s="24">
        <f t="shared" si="9"/>
        <v>0</v>
      </c>
      <c r="AB97" s="24">
        <f t="shared" si="9"/>
        <v>0</v>
      </c>
      <c r="AC97" s="24">
        <f t="shared" si="9"/>
        <v>0</v>
      </c>
      <c r="AD97" s="24"/>
      <c r="AE97" s="24">
        <f t="shared" si="9"/>
        <v>0</v>
      </c>
    </row>
    <row r="98" spans="1:31" ht="26.25" customHeight="1" x14ac:dyDescent="0.25">
      <c r="A98" s="42" t="s">
        <v>95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</row>
    <row r="99" spans="1:31" ht="55.5" customHeight="1" x14ac:dyDescent="0.25">
      <c r="A99" s="5" t="s">
        <v>0</v>
      </c>
      <c r="B99" s="5" t="s">
        <v>1</v>
      </c>
      <c r="C99" s="5" t="s">
        <v>2</v>
      </c>
      <c r="D99" s="29">
        <v>1</v>
      </c>
      <c r="E99" s="29">
        <v>2</v>
      </c>
      <c r="F99" s="32">
        <v>3</v>
      </c>
      <c r="G99" s="29">
        <v>5</v>
      </c>
      <c r="H99" s="29" t="s">
        <v>150</v>
      </c>
      <c r="I99" s="29" t="s">
        <v>156</v>
      </c>
      <c r="J99" s="29" t="s">
        <v>151</v>
      </c>
      <c r="K99" s="29" t="s">
        <v>152</v>
      </c>
      <c r="L99" s="29" t="s">
        <v>153</v>
      </c>
      <c r="M99" s="29" t="s">
        <v>154</v>
      </c>
      <c r="N99" s="31" t="s">
        <v>155</v>
      </c>
      <c r="O99" s="24"/>
      <c r="P99" s="4"/>
      <c r="Q99" s="24"/>
      <c r="R99" s="4"/>
      <c r="S99" s="4"/>
      <c r="T99" s="4"/>
      <c r="U99" s="4"/>
      <c r="V99" s="20"/>
      <c r="W99" s="24"/>
      <c r="X99" s="20"/>
      <c r="Y99" s="20"/>
      <c r="Z99" s="20"/>
      <c r="AA99" s="20"/>
      <c r="AB99" s="24"/>
      <c r="AC99" s="24"/>
      <c r="AD99" s="24"/>
      <c r="AE99" s="24"/>
    </row>
    <row r="100" spans="1:31" ht="27" customHeight="1" x14ac:dyDescent="0.25">
      <c r="A100" s="4" t="s">
        <v>3</v>
      </c>
      <c r="B100" s="4" t="s">
        <v>96</v>
      </c>
      <c r="C100" s="4">
        <v>2</v>
      </c>
      <c r="D100" s="4">
        <v>0</v>
      </c>
      <c r="E100" s="4">
        <v>0</v>
      </c>
      <c r="F100" s="4">
        <v>0</v>
      </c>
      <c r="G100" s="4">
        <v>0</v>
      </c>
      <c r="H100" s="24">
        <v>0</v>
      </c>
      <c r="I100" s="2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24"/>
      <c r="P100" s="4"/>
      <c r="Q100" s="24"/>
      <c r="R100" s="4"/>
      <c r="S100" s="4"/>
      <c r="T100" s="4"/>
      <c r="U100" s="4"/>
      <c r="V100" s="20"/>
      <c r="W100" s="24"/>
      <c r="X100" s="20"/>
      <c r="Y100" s="20"/>
      <c r="Z100" s="20"/>
      <c r="AA100" s="20"/>
      <c r="AB100" s="24"/>
      <c r="AC100" s="24"/>
      <c r="AD100" s="24"/>
      <c r="AE100" s="24"/>
    </row>
    <row r="101" spans="1:31" ht="27" customHeight="1" x14ac:dyDescent="0.25">
      <c r="A101" s="4" t="s">
        <v>5</v>
      </c>
      <c r="B101" s="4" t="s">
        <v>97</v>
      </c>
      <c r="C101" s="4">
        <v>1</v>
      </c>
      <c r="D101" s="4">
        <v>0</v>
      </c>
      <c r="E101" s="4">
        <v>0</v>
      </c>
      <c r="F101" s="4">
        <v>0</v>
      </c>
      <c r="G101" s="4">
        <v>0</v>
      </c>
      <c r="H101" s="24">
        <v>0</v>
      </c>
      <c r="I101" s="2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24"/>
      <c r="P101" s="4"/>
      <c r="Q101" s="24"/>
      <c r="R101" s="4"/>
      <c r="S101" s="4"/>
      <c r="T101" s="4"/>
      <c r="U101" s="4"/>
      <c r="V101" s="20"/>
      <c r="W101" s="24"/>
      <c r="X101" s="20"/>
      <c r="Y101" s="20"/>
      <c r="Z101" s="20"/>
      <c r="AA101" s="20"/>
      <c r="AB101" s="24"/>
      <c r="AC101" s="24"/>
      <c r="AD101" s="24"/>
      <c r="AE101" s="24"/>
    </row>
    <row r="102" spans="1:31" ht="34.5" customHeight="1" x14ac:dyDescent="0.25">
      <c r="A102" s="4" t="s">
        <v>7</v>
      </c>
      <c r="B102" s="4" t="s">
        <v>98</v>
      </c>
      <c r="C102" s="4">
        <v>1</v>
      </c>
      <c r="D102" s="4">
        <v>0</v>
      </c>
      <c r="E102" s="4">
        <v>0</v>
      </c>
      <c r="F102" s="4">
        <v>0</v>
      </c>
      <c r="G102" s="4">
        <v>0</v>
      </c>
      <c r="H102" s="24">
        <v>0</v>
      </c>
      <c r="I102" s="2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24"/>
      <c r="P102" s="4"/>
      <c r="Q102" s="24"/>
      <c r="R102" s="4"/>
      <c r="S102" s="4"/>
      <c r="T102" s="4"/>
      <c r="U102" s="4"/>
      <c r="V102" s="20"/>
      <c r="W102" s="24"/>
      <c r="X102" s="20"/>
      <c r="Y102" s="20"/>
      <c r="Z102" s="20"/>
      <c r="AA102" s="20"/>
      <c r="AB102" s="24"/>
      <c r="AC102" s="24"/>
      <c r="AD102" s="24"/>
      <c r="AE102" s="24"/>
    </row>
    <row r="103" spans="1:31" ht="55.5" customHeight="1" x14ac:dyDescent="0.25">
      <c r="A103" s="4" t="s">
        <v>9</v>
      </c>
      <c r="B103" s="4" t="s">
        <v>99</v>
      </c>
      <c r="C103" s="4">
        <v>2</v>
      </c>
      <c r="D103" s="4">
        <v>0</v>
      </c>
      <c r="E103" s="4">
        <v>0</v>
      </c>
      <c r="F103" s="4">
        <v>0</v>
      </c>
      <c r="G103" s="4">
        <v>0</v>
      </c>
      <c r="H103" s="24">
        <v>0</v>
      </c>
      <c r="I103" s="2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24"/>
      <c r="P103" s="4"/>
      <c r="Q103" s="24"/>
      <c r="R103" s="4"/>
      <c r="S103" s="4"/>
      <c r="T103" s="4"/>
      <c r="U103" s="4"/>
      <c r="V103" s="20"/>
      <c r="W103" s="24"/>
      <c r="X103" s="20"/>
      <c r="Y103" s="20"/>
      <c r="Z103" s="20"/>
      <c r="AA103" s="20"/>
      <c r="AB103" s="24"/>
      <c r="AC103" s="24"/>
      <c r="AD103" s="24"/>
      <c r="AE103" s="24"/>
    </row>
    <row r="104" spans="1:31" ht="45.75" customHeight="1" x14ac:dyDescent="0.25">
      <c r="A104" s="4" t="s">
        <v>11</v>
      </c>
      <c r="B104" s="4" t="s">
        <v>100</v>
      </c>
      <c r="C104" s="4">
        <v>1</v>
      </c>
      <c r="D104" s="4">
        <v>0</v>
      </c>
      <c r="E104" s="4">
        <v>0</v>
      </c>
      <c r="F104" s="4">
        <v>0</v>
      </c>
      <c r="G104" s="4">
        <v>0</v>
      </c>
      <c r="H104" s="24">
        <v>0</v>
      </c>
      <c r="I104" s="2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24"/>
      <c r="P104" s="4"/>
      <c r="Q104" s="24"/>
      <c r="R104" s="4"/>
      <c r="S104" s="4"/>
      <c r="T104" s="4"/>
      <c r="U104" s="4"/>
      <c r="V104" s="20"/>
      <c r="W104" s="24"/>
      <c r="X104" s="20"/>
      <c r="Y104" s="20"/>
      <c r="Z104" s="20"/>
      <c r="AA104" s="20"/>
      <c r="AB104" s="24"/>
      <c r="AC104" s="24"/>
      <c r="AD104" s="24"/>
      <c r="AE104" s="24"/>
    </row>
    <row r="105" spans="1:31" ht="111" customHeight="1" x14ac:dyDescent="0.25">
      <c r="A105" s="4" t="s">
        <v>13</v>
      </c>
      <c r="B105" s="4" t="s">
        <v>101</v>
      </c>
      <c r="C105" s="4">
        <v>1</v>
      </c>
      <c r="D105" s="4">
        <v>0</v>
      </c>
      <c r="E105" s="4">
        <v>0</v>
      </c>
      <c r="F105" s="4">
        <v>0</v>
      </c>
      <c r="G105" s="4">
        <v>0</v>
      </c>
      <c r="H105" s="24">
        <v>0</v>
      </c>
      <c r="I105" s="2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24"/>
      <c r="P105" s="4"/>
      <c r="Q105" s="24"/>
      <c r="R105" s="4"/>
      <c r="S105" s="4"/>
      <c r="T105" s="4"/>
      <c r="U105" s="4"/>
      <c r="V105" s="20"/>
      <c r="W105" s="24"/>
      <c r="X105" s="20"/>
      <c r="Y105" s="20"/>
      <c r="Z105" s="20"/>
      <c r="AA105" s="20"/>
      <c r="AB105" s="24"/>
      <c r="AC105" s="24"/>
      <c r="AD105" s="24"/>
      <c r="AE105" s="24"/>
    </row>
    <row r="106" spans="1:31" ht="81.75" customHeight="1" x14ac:dyDescent="0.25">
      <c r="A106" s="4" t="s">
        <v>15</v>
      </c>
      <c r="B106" s="4" t="s">
        <v>102</v>
      </c>
      <c r="C106" s="4">
        <v>1</v>
      </c>
      <c r="D106" s="4">
        <v>0</v>
      </c>
      <c r="E106" s="4">
        <v>0</v>
      </c>
      <c r="F106" s="4">
        <v>0</v>
      </c>
      <c r="G106" s="4">
        <v>0</v>
      </c>
      <c r="H106" s="24">
        <v>0</v>
      </c>
      <c r="I106" s="2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24"/>
      <c r="P106" s="4"/>
      <c r="Q106" s="24"/>
      <c r="R106" s="4"/>
      <c r="S106" s="4"/>
      <c r="T106" s="4"/>
      <c r="U106" s="4"/>
      <c r="V106" s="20"/>
      <c r="W106" s="24"/>
      <c r="X106" s="20"/>
      <c r="Y106" s="20"/>
      <c r="Z106" s="20"/>
      <c r="AA106" s="20"/>
      <c r="AB106" s="24"/>
      <c r="AC106" s="24"/>
      <c r="AD106" s="24"/>
      <c r="AE106" s="24"/>
    </row>
    <row r="107" spans="1:31" ht="47.25" customHeight="1" x14ac:dyDescent="0.25">
      <c r="A107" s="4" t="s">
        <v>26</v>
      </c>
      <c r="B107" s="4" t="s">
        <v>103</v>
      </c>
      <c r="C107" s="4">
        <v>1</v>
      </c>
      <c r="D107" s="4">
        <v>0</v>
      </c>
      <c r="E107" s="4">
        <v>0</v>
      </c>
      <c r="F107" s="4">
        <v>0</v>
      </c>
      <c r="G107" s="4">
        <v>0</v>
      </c>
      <c r="H107" s="24">
        <v>0</v>
      </c>
      <c r="I107" s="2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24"/>
      <c r="P107" s="4"/>
      <c r="Q107" s="24"/>
      <c r="R107" s="4"/>
      <c r="S107" s="4"/>
      <c r="T107" s="4"/>
      <c r="U107" s="4"/>
      <c r="V107" s="20"/>
      <c r="W107" s="24"/>
      <c r="X107" s="20"/>
      <c r="Y107" s="20"/>
      <c r="Z107" s="20"/>
      <c r="AA107" s="20"/>
      <c r="AB107" s="24"/>
      <c r="AC107" s="24"/>
      <c r="AD107" s="24"/>
      <c r="AE107" s="24"/>
    </row>
    <row r="108" spans="1:31" ht="25.5" customHeight="1" x14ac:dyDescent="0.25">
      <c r="A108" s="35" t="s">
        <v>17</v>
      </c>
      <c r="B108" s="35"/>
      <c r="C108" s="4">
        <f>SUM(C100:C107)</f>
        <v>10</v>
      </c>
      <c r="D108" s="4">
        <f>SUM(D100:D107)</f>
        <v>0</v>
      </c>
      <c r="E108" s="24">
        <f t="shared" ref="E108:AE108" si="10">SUM(E100:E107)</f>
        <v>0</v>
      </c>
      <c r="F108" s="24">
        <f t="shared" si="10"/>
        <v>0</v>
      </c>
      <c r="G108" s="24">
        <f t="shared" si="10"/>
        <v>0</v>
      </c>
      <c r="H108" s="24">
        <f t="shared" si="10"/>
        <v>0</v>
      </c>
      <c r="I108" s="24">
        <f t="shared" si="10"/>
        <v>0</v>
      </c>
      <c r="J108" s="24">
        <f t="shared" si="10"/>
        <v>0</v>
      </c>
      <c r="K108" s="24">
        <v>0</v>
      </c>
      <c r="L108" s="24">
        <f t="shared" si="10"/>
        <v>0</v>
      </c>
      <c r="M108" s="24">
        <f t="shared" si="10"/>
        <v>0</v>
      </c>
      <c r="N108" s="24">
        <f t="shared" si="10"/>
        <v>0</v>
      </c>
      <c r="O108" s="24">
        <f t="shared" si="10"/>
        <v>0</v>
      </c>
      <c r="P108" s="24">
        <f t="shared" si="10"/>
        <v>0</v>
      </c>
      <c r="Q108" s="24">
        <f t="shared" si="10"/>
        <v>0</v>
      </c>
      <c r="R108" s="24">
        <f t="shared" si="10"/>
        <v>0</v>
      </c>
      <c r="S108" s="24">
        <f t="shared" si="10"/>
        <v>0</v>
      </c>
      <c r="T108" s="24">
        <f t="shared" si="10"/>
        <v>0</v>
      </c>
      <c r="U108" s="24">
        <f t="shared" si="10"/>
        <v>0</v>
      </c>
      <c r="V108" s="24">
        <f t="shared" si="10"/>
        <v>0</v>
      </c>
      <c r="W108" s="24">
        <f t="shared" si="10"/>
        <v>0</v>
      </c>
      <c r="X108" s="24">
        <f t="shared" si="10"/>
        <v>0</v>
      </c>
      <c r="Y108" s="24">
        <f t="shared" si="10"/>
        <v>0</v>
      </c>
      <c r="Z108" s="24">
        <f t="shared" si="10"/>
        <v>0</v>
      </c>
      <c r="AA108" s="24">
        <f t="shared" si="10"/>
        <v>0</v>
      </c>
      <c r="AB108" s="24">
        <f t="shared" si="10"/>
        <v>0</v>
      </c>
      <c r="AC108" s="24">
        <f t="shared" si="10"/>
        <v>0</v>
      </c>
      <c r="AD108" s="24"/>
      <c r="AE108" s="24">
        <f t="shared" si="10"/>
        <v>0</v>
      </c>
    </row>
  </sheetData>
  <mergeCells count="55">
    <mergeCell ref="A39:AE39"/>
    <mergeCell ref="A40:AE40"/>
    <mergeCell ref="A41:AE41"/>
    <mergeCell ref="A54:AE54"/>
    <mergeCell ref="A64:AE64"/>
    <mergeCell ref="A63:B63"/>
    <mergeCell ref="A53:B53"/>
    <mergeCell ref="A97:B97"/>
    <mergeCell ref="A108:B108"/>
    <mergeCell ref="A98:AE98"/>
    <mergeCell ref="L95:L96"/>
    <mergeCell ref="M95:M96"/>
    <mergeCell ref="N95:N96"/>
    <mergeCell ref="P95:P96"/>
    <mergeCell ref="R95:R96"/>
    <mergeCell ref="S95:S96"/>
    <mergeCell ref="D95:D96"/>
    <mergeCell ref="E95:E96"/>
    <mergeCell ref="F95:F96"/>
    <mergeCell ref="G95:G96"/>
    <mergeCell ref="C95:C96"/>
    <mergeCell ref="Q95:Q96"/>
    <mergeCell ref="W95:W96"/>
    <mergeCell ref="A71:AE71"/>
    <mergeCell ref="A81:AE81"/>
    <mergeCell ref="A90:AE90"/>
    <mergeCell ref="V95:V96"/>
    <mergeCell ref="X95:X96"/>
    <mergeCell ref="Y95:Y96"/>
    <mergeCell ref="Z95:Z96"/>
    <mergeCell ref="AA95:AA96"/>
    <mergeCell ref="T95:T96"/>
    <mergeCell ref="U95:U96"/>
    <mergeCell ref="AB95:AB96"/>
    <mergeCell ref="AC95:AC96"/>
    <mergeCell ref="AE95:AE96"/>
    <mergeCell ref="H95:H96"/>
    <mergeCell ref="I95:I96"/>
    <mergeCell ref="O95:O96"/>
    <mergeCell ref="J95:J96"/>
    <mergeCell ref="K95:K96"/>
    <mergeCell ref="A9:B9"/>
    <mergeCell ref="A22:B22"/>
    <mergeCell ref="A26:C26"/>
    <mergeCell ref="A31:B31"/>
    <mergeCell ref="A38:B38"/>
    <mergeCell ref="A10:AE10"/>
    <mergeCell ref="A23:AE23"/>
    <mergeCell ref="D26:AE26"/>
    <mergeCell ref="A32:AE32"/>
    <mergeCell ref="A70:B70"/>
    <mergeCell ref="A80:B80"/>
    <mergeCell ref="A89:B89"/>
    <mergeCell ref="A95:A96"/>
    <mergeCell ref="B95:B96"/>
  </mergeCells>
  <pageMargins left="0.7" right="0.7" top="0.75" bottom="0.75" header="0.3" footer="0.3"/>
  <pageSetup paperSize="9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="70" zoomScaleNormal="70" workbookViewId="0">
      <selection activeCell="M4" sqref="M4"/>
    </sheetView>
  </sheetViews>
  <sheetFormatPr defaultRowHeight="15" x14ac:dyDescent="0.25"/>
  <cols>
    <col min="1" max="1" width="4.140625" customWidth="1"/>
    <col min="2" max="2" width="32.28515625" customWidth="1"/>
    <col min="4" max="4" width="11.5703125" customWidth="1"/>
    <col min="8" max="8" width="12.140625" bestFit="1" customWidth="1"/>
  </cols>
  <sheetData>
    <row r="1" spans="1:30" ht="41.25" customHeight="1" x14ac:dyDescent="0.25">
      <c r="A1" s="9" t="s">
        <v>142</v>
      </c>
      <c r="B1" s="9" t="s">
        <v>104</v>
      </c>
      <c r="C1" s="29">
        <v>1</v>
      </c>
      <c r="D1" s="29">
        <v>2</v>
      </c>
      <c r="E1" s="32">
        <v>3</v>
      </c>
      <c r="F1" s="29">
        <v>5</v>
      </c>
      <c r="G1" s="29" t="s">
        <v>150</v>
      </c>
      <c r="H1" s="29" t="s">
        <v>156</v>
      </c>
      <c r="I1" s="29" t="s">
        <v>151</v>
      </c>
      <c r="J1" s="29" t="s">
        <v>152</v>
      </c>
      <c r="K1" s="29" t="s">
        <v>153</v>
      </c>
      <c r="L1" s="29" t="s">
        <v>154</v>
      </c>
      <c r="M1" s="31" t="s">
        <v>155</v>
      </c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30"/>
    </row>
    <row r="2" spans="1:30" ht="25.5" customHeight="1" x14ac:dyDescent="0.25">
      <c r="A2" s="46" t="s">
        <v>105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s="1" customFormat="1" ht="42" customHeight="1" x14ac:dyDescent="0.2">
      <c r="A3" s="9" t="s">
        <v>3</v>
      </c>
      <c r="B3" s="13" t="s">
        <v>106</v>
      </c>
      <c r="C3" s="33">
        <f>(C4+C5+C6+C7)/4</f>
        <v>8.1750000000000007</v>
      </c>
      <c r="D3" s="33">
        <f>(D4+D5+D6+D7)/4</f>
        <v>9.4250000000000007</v>
      </c>
      <c r="E3" s="33">
        <f t="shared" ref="E3:AD3" si="0">(E4+E5+E6+E7)/4</f>
        <v>9.9250000000000007</v>
      </c>
      <c r="F3" s="33">
        <f t="shared" si="0"/>
        <v>8.1750000000000007</v>
      </c>
      <c r="G3" s="33">
        <f t="shared" si="0"/>
        <v>8.125</v>
      </c>
      <c r="H3" s="33">
        <f t="shared" si="0"/>
        <v>7.6499999999999995</v>
      </c>
      <c r="I3" s="33">
        <f t="shared" si="0"/>
        <v>9.4750000000000014</v>
      </c>
      <c r="J3" s="33">
        <f t="shared" si="0"/>
        <v>7.9250000000000007</v>
      </c>
      <c r="K3" s="33">
        <f t="shared" si="0"/>
        <v>9.25</v>
      </c>
      <c r="L3" s="33">
        <f t="shared" si="0"/>
        <v>9.7249999999999996</v>
      </c>
      <c r="M3" s="33">
        <f t="shared" si="0"/>
        <v>7.9499999999999993</v>
      </c>
      <c r="N3" s="15">
        <f t="shared" si="0"/>
        <v>0</v>
      </c>
      <c r="O3" s="15">
        <f t="shared" si="0"/>
        <v>0</v>
      </c>
      <c r="P3" s="15">
        <f t="shared" si="0"/>
        <v>0</v>
      </c>
      <c r="Q3" s="15">
        <f t="shared" si="0"/>
        <v>0</v>
      </c>
      <c r="R3" s="15">
        <f t="shared" si="0"/>
        <v>0</v>
      </c>
      <c r="S3" s="15">
        <f t="shared" si="0"/>
        <v>0</v>
      </c>
      <c r="T3" s="15">
        <f t="shared" si="0"/>
        <v>0</v>
      </c>
      <c r="U3" s="15">
        <f t="shared" si="0"/>
        <v>0</v>
      </c>
      <c r="V3" s="15">
        <f t="shared" si="0"/>
        <v>0</v>
      </c>
      <c r="W3" s="15">
        <f t="shared" si="0"/>
        <v>0</v>
      </c>
      <c r="X3" s="15">
        <f t="shared" si="0"/>
        <v>0</v>
      </c>
      <c r="Y3" s="15">
        <f t="shared" si="0"/>
        <v>0</v>
      </c>
      <c r="Z3" s="15">
        <f t="shared" si="0"/>
        <v>0</v>
      </c>
      <c r="AA3" s="15">
        <f t="shared" si="0"/>
        <v>0</v>
      </c>
      <c r="AB3" s="15">
        <f t="shared" si="0"/>
        <v>0</v>
      </c>
      <c r="AC3" s="15">
        <f t="shared" si="0"/>
        <v>0</v>
      </c>
      <c r="AD3" s="15">
        <f t="shared" si="0"/>
        <v>0</v>
      </c>
    </row>
    <row r="4" spans="1:30" s="1" customFormat="1" ht="42" customHeight="1" x14ac:dyDescent="0.2">
      <c r="A4" s="9" t="s">
        <v>107</v>
      </c>
      <c r="B4" s="6" t="s">
        <v>108</v>
      </c>
      <c r="C4" s="28">
        <v>7.8</v>
      </c>
      <c r="D4" s="11">
        <v>8.5</v>
      </c>
      <c r="E4" s="11">
        <v>9.6999999999999993</v>
      </c>
      <c r="F4" s="11">
        <v>8.6</v>
      </c>
      <c r="G4" s="11">
        <v>7.5</v>
      </c>
      <c r="H4" s="11">
        <v>7.6</v>
      </c>
      <c r="I4" s="11">
        <v>9.1</v>
      </c>
      <c r="J4" s="11">
        <v>8.1999999999999993</v>
      </c>
      <c r="K4" s="11">
        <v>8.1999999999999993</v>
      </c>
      <c r="L4" s="11">
        <v>9</v>
      </c>
      <c r="M4" s="11">
        <v>7.6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1" customFormat="1" ht="38.25" customHeight="1" x14ac:dyDescent="0.2">
      <c r="A5" s="9" t="s">
        <v>109</v>
      </c>
      <c r="B5" s="6" t="s">
        <v>110</v>
      </c>
      <c r="C5" s="28">
        <v>9.3000000000000007</v>
      </c>
      <c r="D5" s="11">
        <v>9.6</v>
      </c>
      <c r="E5" s="11">
        <v>10</v>
      </c>
      <c r="F5" s="11">
        <v>8.4</v>
      </c>
      <c r="G5" s="11">
        <v>7.5</v>
      </c>
      <c r="H5" s="11">
        <v>7.3</v>
      </c>
      <c r="I5" s="11">
        <v>9.5</v>
      </c>
      <c r="J5" s="11">
        <v>7.8</v>
      </c>
      <c r="K5" s="11">
        <v>9.6999999999999993</v>
      </c>
      <c r="L5" s="11">
        <v>9.9</v>
      </c>
      <c r="M5" s="11">
        <v>6.8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1" customFormat="1" ht="93" customHeight="1" x14ac:dyDescent="0.2">
      <c r="A6" s="9" t="s">
        <v>111</v>
      </c>
      <c r="B6" s="6" t="s">
        <v>112</v>
      </c>
      <c r="C6" s="28">
        <v>7.4</v>
      </c>
      <c r="D6" s="11">
        <v>9.6</v>
      </c>
      <c r="E6" s="11">
        <v>10</v>
      </c>
      <c r="F6" s="11">
        <v>8.1999999999999993</v>
      </c>
      <c r="G6" s="11">
        <v>7.5</v>
      </c>
      <c r="H6" s="11">
        <v>6.5</v>
      </c>
      <c r="I6" s="11">
        <v>9.5</v>
      </c>
      <c r="J6" s="11">
        <v>7.8</v>
      </c>
      <c r="K6" s="11">
        <v>9.5</v>
      </c>
      <c r="L6" s="11">
        <v>10</v>
      </c>
      <c r="M6" s="11">
        <v>9.1999999999999993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76.5" x14ac:dyDescent="0.25">
      <c r="A7" s="9" t="s">
        <v>113</v>
      </c>
      <c r="B7" s="6" t="s">
        <v>114</v>
      </c>
      <c r="C7" s="28">
        <v>8.1999999999999993</v>
      </c>
      <c r="D7" s="11">
        <v>10</v>
      </c>
      <c r="E7" s="11">
        <v>10</v>
      </c>
      <c r="F7" s="11">
        <v>7.5</v>
      </c>
      <c r="G7" s="11">
        <v>10</v>
      </c>
      <c r="H7" s="11">
        <v>9.1999999999999993</v>
      </c>
      <c r="I7" s="11">
        <v>9.8000000000000007</v>
      </c>
      <c r="J7" s="11">
        <v>7.9</v>
      </c>
      <c r="K7" s="11">
        <v>9.6</v>
      </c>
      <c r="L7" s="11">
        <v>10</v>
      </c>
      <c r="M7" s="11">
        <v>8.1999999999999993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38.25" x14ac:dyDescent="0.25">
      <c r="A8" s="9" t="s">
        <v>5</v>
      </c>
      <c r="B8" s="13" t="s">
        <v>115</v>
      </c>
      <c r="C8" s="34">
        <f t="shared" ref="C8:M8" si="1">SUM(C9:C15)/7</f>
        <v>8.6714285714285726</v>
      </c>
      <c r="D8" s="34">
        <f t="shared" si="1"/>
        <v>9.4</v>
      </c>
      <c r="E8" s="34">
        <f t="shared" si="1"/>
        <v>8.5571428571428569</v>
      </c>
      <c r="F8" s="34">
        <f t="shared" si="1"/>
        <v>7.2714285714285714</v>
      </c>
      <c r="G8" s="34">
        <f t="shared" si="1"/>
        <v>8.2142857142857135</v>
      </c>
      <c r="H8" s="34">
        <f t="shared" si="1"/>
        <v>7.8285714285714283</v>
      </c>
      <c r="I8" s="34">
        <f t="shared" si="1"/>
        <v>8.1714285714285726</v>
      </c>
      <c r="J8" s="34">
        <f t="shared" si="1"/>
        <v>7.3857142857142861</v>
      </c>
      <c r="K8" s="34">
        <f t="shared" si="1"/>
        <v>9.5</v>
      </c>
      <c r="L8" s="34">
        <f t="shared" si="1"/>
        <v>9.757142857142858</v>
      </c>
      <c r="M8" s="34">
        <f t="shared" si="1"/>
        <v>7.9285714285714288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38.25" x14ac:dyDescent="0.25">
      <c r="A9" s="9" t="s">
        <v>116</v>
      </c>
      <c r="B9" s="6" t="s">
        <v>117</v>
      </c>
      <c r="C9" s="11">
        <v>8</v>
      </c>
      <c r="D9" s="11">
        <v>9.8000000000000007</v>
      </c>
      <c r="E9" s="11">
        <v>9.9</v>
      </c>
      <c r="F9" s="11">
        <v>7.5</v>
      </c>
      <c r="G9" s="11">
        <v>7.5</v>
      </c>
      <c r="H9" s="11">
        <v>2.5</v>
      </c>
      <c r="I9" s="11">
        <v>9</v>
      </c>
      <c r="J9" s="11">
        <v>7.9</v>
      </c>
      <c r="K9" s="11">
        <v>9.3000000000000007</v>
      </c>
      <c r="L9" s="11">
        <v>9.8000000000000007</v>
      </c>
      <c r="M9" s="11">
        <v>5.6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38.25" x14ac:dyDescent="0.25">
      <c r="A10" s="9" t="s">
        <v>118</v>
      </c>
      <c r="B10" s="6" t="s">
        <v>119</v>
      </c>
      <c r="C10" s="50">
        <v>9.3000000000000007</v>
      </c>
      <c r="D10" s="50">
        <v>10</v>
      </c>
      <c r="E10" s="50">
        <v>7.5</v>
      </c>
      <c r="F10" s="50">
        <v>5.5</v>
      </c>
      <c r="G10" s="50">
        <v>10</v>
      </c>
      <c r="H10" s="50">
        <v>7.4</v>
      </c>
      <c r="I10" s="50">
        <v>4.5999999999999996</v>
      </c>
      <c r="J10" s="50">
        <v>5.3</v>
      </c>
      <c r="K10" s="50">
        <v>10</v>
      </c>
      <c r="L10" s="50">
        <v>10</v>
      </c>
      <c r="M10" s="50">
        <v>7.1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5.5" x14ac:dyDescent="0.25">
      <c r="A11" s="9" t="s">
        <v>120</v>
      </c>
      <c r="B11" s="6" t="s">
        <v>121</v>
      </c>
      <c r="C11" s="11">
        <v>9.5</v>
      </c>
      <c r="D11" s="11">
        <v>8.6999999999999993</v>
      </c>
      <c r="E11" s="11">
        <v>10</v>
      </c>
      <c r="F11" s="11">
        <v>7.9</v>
      </c>
      <c r="G11" s="11">
        <v>10</v>
      </c>
      <c r="H11" s="50">
        <v>7.5</v>
      </c>
      <c r="I11" s="11">
        <v>9</v>
      </c>
      <c r="J11" s="11">
        <v>7.5</v>
      </c>
      <c r="K11" s="11">
        <v>7.6</v>
      </c>
      <c r="L11" s="11">
        <v>9.9</v>
      </c>
      <c r="M11" s="11">
        <v>8.1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25.5" x14ac:dyDescent="0.25">
      <c r="A12" s="9" t="s">
        <v>122</v>
      </c>
      <c r="B12" s="6" t="s">
        <v>123</v>
      </c>
      <c r="C12" s="11">
        <v>8.8000000000000007</v>
      </c>
      <c r="D12" s="11">
        <v>10</v>
      </c>
      <c r="E12" s="11">
        <v>10</v>
      </c>
      <c r="F12" s="11">
        <v>7.5</v>
      </c>
      <c r="G12" s="11">
        <v>10</v>
      </c>
      <c r="H12" s="11">
        <v>9.8000000000000007</v>
      </c>
      <c r="I12" s="11">
        <v>9.8000000000000007</v>
      </c>
      <c r="J12" s="11">
        <v>7.9</v>
      </c>
      <c r="K12" s="11">
        <v>10</v>
      </c>
      <c r="L12" s="11">
        <v>10</v>
      </c>
      <c r="M12" s="11">
        <v>10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0.25" x14ac:dyDescent="0.25">
      <c r="A13" s="9" t="s">
        <v>124</v>
      </c>
      <c r="B13" s="6" t="s">
        <v>125</v>
      </c>
      <c r="C13" s="11">
        <v>9.8000000000000007</v>
      </c>
      <c r="D13" s="11">
        <v>10</v>
      </c>
      <c r="E13" s="11">
        <v>7.5</v>
      </c>
      <c r="F13" s="11">
        <v>7.5</v>
      </c>
      <c r="G13" s="11">
        <v>7.5</v>
      </c>
      <c r="H13" s="11">
        <v>9.9</v>
      </c>
      <c r="I13" s="11">
        <v>9.4</v>
      </c>
      <c r="J13" s="11">
        <v>7.9</v>
      </c>
      <c r="K13" s="11">
        <v>9.6</v>
      </c>
      <c r="L13" s="11">
        <v>9.6999999999999993</v>
      </c>
      <c r="M13" s="11">
        <v>8.4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51" x14ac:dyDescent="0.25">
      <c r="A14" s="9" t="s">
        <v>126</v>
      </c>
      <c r="B14" s="6" t="s">
        <v>127</v>
      </c>
      <c r="C14" s="11">
        <v>9.1</v>
      </c>
      <c r="D14" s="11">
        <v>9.5</v>
      </c>
      <c r="E14" s="11">
        <v>7.5</v>
      </c>
      <c r="F14" s="11">
        <v>7.5</v>
      </c>
      <c r="G14" s="11">
        <v>7.5</v>
      </c>
      <c r="H14" s="11">
        <v>7.9</v>
      </c>
      <c r="I14" s="11">
        <v>8.1</v>
      </c>
      <c r="J14" s="11">
        <v>7.7</v>
      </c>
      <c r="K14" s="11">
        <v>10</v>
      </c>
      <c r="L14" s="11">
        <v>9.9</v>
      </c>
      <c r="M14" s="11">
        <v>8.8000000000000007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63.75" x14ac:dyDescent="0.25">
      <c r="A15" s="9" t="s">
        <v>128</v>
      </c>
      <c r="B15" s="12" t="s">
        <v>129</v>
      </c>
      <c r="C15" s="11">
        <v>6.2</v>
      </c>
      <c r="D15" s="11">
        <v>7.8</v>
      </c>
      <c r="E15" s="11">
        <v>7.5</v>
      </c>
      <c r="F15" s="11">
        <v>7.5</v>
      </c>
      <c r="G15" s="11">
        <v>5</v>
      </c>
      <c r="H15" s="11">
        <v>9.8000000000000007</v>
      </c>
      <c r="I15" s="11">
        <v>7.3</v>
      </c>
      <c r="J15" s="11">
        <v>7.5</v>
      </c>
      <c r="K15" s="11">
        <v>10</v>
      </c>
      <c r="L15" s="11">
        <v>9</v>
      </c>
      <c r="M15" s="11">
        <v>7.5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25.5" x14ac:dyDescent="0.25">
      <c r="A16" s="9" t="s">
        <v>7</v>
      </c>
      <c r="B16" s="13" t="s">
        <v>130</v>
      </c>
      <c r="C16" s="34">
        <f t="shared" ref="C16:M16" si="2">SUM(C17:C18)/2</f>
        <v>9.6</v>
      </c>
      <c r="D16" s="34">
        <f t="shared" si="2"/>
        <v>9.9</v>
      </c>
      <c r="E16" s="34">
        <f t="shared" si="2"/>
        <v>10</v>
      </c>
      <c r="F16" s="34">
        <f t="shared" si="2"/>
        <v>10</v>
      </c>
      <c r="G16" s="34">
        <f t="shared" si="2"/>
        <v>10</v>
      </c>
      <c r="H16" s="34">
        <f t="shared" si="2"/>
        <v>9.6499999999999986</v>
      </c>
      <c r="I16" s="34">
        <f t="shared" si="2"/>
        <v>9.75</v>
      </c>
      <c r="J16" s="34">
        <f t="shared" si="2"/>
        <v>8.25</v>
      </c>
      <c r="K16" s="34">
        <f t="shared" si="2"/>
        <v>10</v>
      </c>
      <c r="L16" s="34">
        <f t="shared" si="2"/>
        <v>10</v>
      </c>
      <c r="M16" s="34">
        <f t="shared" si="2"/>
        <v>10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32.25" customHeight="1" x14ac:dyDescent="0.25">
      <c r="A17" s="9" t="s">
        <v>131</v>
      </c>
      <c r="B17" s="6" t="s">
        <v>132</v>
      </c>
      <c r="C17" s="11">
        <v>9.5</v>
      </c>
      <c r="D17" s="11">
        <v>9.9</v>
      </c>
      <c r="E17" s="11">
        <v>10</v>
      </c>
      <c r="F17" s="11">
        <v>10</v>
      </c>
      <c r="G17" s="11">
        <v>10</v>
      </c>
      <c r="H17" s="11">
        <v>9.6999999999999993</v>
      </c>
      <c r="I17" s="11">
        <v>9.8000000000000007</v>
      </c>
      <c r="J17" s="11">
        <v>8.1999999999999993</v>
      </c>
      <c r="K17" s="11">
        <v>10</v>
      </c>
      <c r="L17" s="11">
        <v>10</v>
      </c>
      <c r="M17" s="11">
        <v>10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34.5" customHeight="1" x14ac:dyDescent="0.25">
      <c r="A18" s="9" t="s">
        <v>133</v>
      </c>
      <c r="B18" s="6" t="s">
        <v>134</v>
      </c>
      <c r="C18" s="11">
        <v>9.6999999999999993</v>
      </c>
      <c r="D18" s="11">
        <v>9.9</v>
      </c>
      <c r="E18" s="11">
        <v>10</v>
      </c>
      <c r="F18" s="11">
        <v>10</v>
      </c>
      <c r="G18" s="11">
        <v>10</v>
      </c>
      <c r="H18" s="11">
        <v>9.6</v>
      </c>
      <c r="I18" s="11">
        <v>9.6999999999999993</v>
      </c>
      <c r="J18" s="11">
        <v>8.3000000000000007</v>
      </c>
      <c r="K18" s="11">
        <v>10</v>
      </c>
      <c r="L18" s="11">
        <v>10</v>
      </c>
      <c r="M18" s="11">
        <v>10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38.25" x14ac:dyDescent="0.25">
      <c r="A19" s="9" t="s">
        <v>9</v>
      </c>
      <c r="B19" s="13" t="s">
        <v>135</v>
      </c>
      <c r="C19" s="34">
        <f t="shared" ref="C19:M19" si="3">SUM(C20:C22)/3</f>
        <v>8.7333333333333325</v>
      </c>
      <c r="D19" s="33">
        <f t="shared" si="3"/>
        <v>9.6</v>
      </c>
      <c r="E19" s="34">
        <f t="shared" si="3"/>
        <v>9.1666666666666661</v>
      </c>
      <c r="F19" s="34">
        <f t="shared" si="3"/>
        <v>9.4333333333333336</v>
      </c>
      <c r="G19" s="34">
        <f t="shared" si="3"/>
        <v>9.1666666666666661</v>
      </c>
      <c r="H19" s="34">
        <f t="shared" si="3"/>
        <v>9.4333333333333336</v>
      </c>
      <c r="I19" s="34">
        <f t="shared" si="3"/>
        <v>8.5666666666666682</v>
      </c>
      <c r="J19" s="34">
        <f t="shared" si="3"/>
        <v>8.2000000000000011</v>
      </c>
      <c r="K19" s="34">
        <f t="shared" si="3"/>
        <v>8.8333333333333339</v>
      </c>
      <c r="L19" s="34">
        <f t="shared" si="3"/>
        <v>9.9</v>
      </c>
      <c r="M19" s="34">
        <f t="shared" si="3"/>
        <v>9.2999999999999989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38.25" x14ac:dyDescent="0.25">
      <c r="A20" s="9" t="s">
        <v>136</v>
      </c>
      <c r="B20" s="6" t="s">
        <v>137</v>
      </c>
      <c r="C20" s="11">
        <v>7.6</v>
      </c>
      <c r="D20" s="11">
        <v>8.9</v>
      </c>
      <c r="E20" s="11">
        <v>7.5</v>
      </c>
      <c r="F20" s="11">
        <v>8.3000000000000007</v>
      </c>
      <c r="G20" s="11">
        <v>7.5</v>
      </c>
      <c r="H20" s="11">
        <v>9.6999999999999993</v>
      </c>
      <c r="I20" s="11">
        <v>7.8</v>
      </c>
      <c r="J20" s="11">
        <v>8</v>
      </c>
      <c r="K20" s="11">
        <v>8.6</v>
      </c>
      <c r="L20" s="11">
        <v>9.8000000000000007</v>
      </c>
      <c r="M20" s="11">
        <v>8.4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38.25" x14ac:dyDescent="0.25">
      <c r="A21" s="9" t="s">
        <v>138</v>
      </c>
      <c r="B21" s="6" t="s">
        <v>139</v>
      </c>
      <c r="C21" s="11">
        <v>9.1</v>
      </c>
      <c r="D21" s="11">
        <v>9.9</v>
      </c>
      <c r="E21" s="11">
        <v>10</v>
      </c>
      <c r="F21" s="11">
        <v>10</v>
      </c>
      <c r="G21" s="11">
        <v>10</v>
      </c>
      <c r="H21" s="11">
        <v>8.8000000000000007</v>
      </c>
      <c r="I21" s="11">
        <v>9.3000000000000007</v>
      </c>
      <c r="J21" s="11">
        <v>8.5</v>
      </c>
      <c r="K21" s="11">
        <v>7.9</v>
      </c>
      <c r="L21" s="11">
        <v>9.9</v>
      </c>
      <c r="M21" s="11">
        <v>10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38.25" x14ac:dyDescent="0.25">
      <c r="A22" s="9" t="s">
        <v>140</v>
      </c>
      <c r="B22" s="6" t="s">
        <v>141</v>
      </c>
      <c r="C22" s="11">
        <v>9.5</v>
      </c>
      <c r="D22" s="11">
        <v>10</v>
      </c>
      <c r="E22" s="11">
        <v>10</v>
      </c>
      <c r="F22" s="11">
        <v>10</v>
      </c>
      <c r="G22" s="11">
        <v>10</v>
      </c>
      <c r="H22" s="11">
        <v>9.8000000000000007</v>
      </c>
      <c r="I22" s="11">
        <v>8.6</v>
      </c>
      <c r="J22" s="11">
        <v>8.1</v>
      </c>
      <c r="K22" s="11">
        <v>10</v>
      </c>
      <c r="L22" s="11">
        <v>10</v>
      </c>
      <c r="M22" s="11">
        <v>9.5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</sheetData>
  <mergeCells count="1">
    <mergeCell ref="A2:AD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view="pageBreakPreview" zoomScale="60" zoomScaleNormal="100" workbookViewId="0">
      <pane ySplit="1" topLeftCell="A2" activePane="bottomLeft" state="frozen"/>
      <selection pane="bottomLeft" activeCell="M20" sqref="M20"/>
    </sheetView>
  </sheetViews>
  <sheetFormatPr defaultRowHeight="15" x14ac:dyDescent="0.25"/>
  <cols>
    <col min="1" max="1" width="5.7109375" customWidth="1"/>
    <col min="2" max="2" width="32.28515625" customWidth="1"/>
    <col min="3" max="3" width="14" bestFit="1" customWidth="1"/>
    <col min="5" max="11" width="14" bestFit="1" customWidth="1"/>
    <col min="12" max="12" width="14" customWidth="1"/>
    <col min="13" max="13" width="14" bestFit="1" customWidth="1"/>
  </cols>
  <sheetData>
    <row r="1" spans="1:22" ht="41.25" customHeight="1" x14ac:dyDescent="0.25">
      <c r="A1" s="9" t="s">
        <v>142</v>
      </c>
      <c r="B1" s="9" t="s">
        <v>104</v>
      </c>
      <c r="C1" s="29">
        <v>1</v>
      </c>
      <c r="D1" s="29">
        <v>2</v>
      </c>
      <c r="E1" s="32">
        <v>3</v>
      </c>
      <c r="F1" s="29">
        <v>5</v>
      </c>
      <c r="G1" s="29" t="s">
        <v>150</v>
      </c>
      <c r="H1" s="29" t="s">
        <v>156</v>
      </c>
      <c r="I1" s="29" t="s">
        <v>151</v>
      </c>
      <c r="J1" s="29" t="s">
        <v>152</v>
      </c>
      <c r="K1" s="29" t="s">
        <v>153</v>
      </c>
      <c r="L1" s="29" t="s">
        <v>154</v>
      </c>
      <c r="M1" s="31" t="s">
        <v>155</v>
      </c>
      <c r="N1" s="10"/>
      <c r="O1" s="10"/>
      <c r="P1" s="10"/>
      <c r="Q1" s="22"/>
      <c r="R1" s="22"/>
      <c r="S1" s="22"/>
      <c r="T1" s="22"/>
      <c r="U1" s="22"/>
      <c r="V1" s="10"/>
    </row>
    <row r="2" spans="1:22" ht="25.5" customHeight="1" x14ac:dyDescent="0.25">
      <c r="A2" s="46" t="s">
        <v>105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s="1" customFormat="1" ht="42" customHeight="1" x14ac:dyDescent="0.2">
      <c r="A3" s="9" t="s">
        <v>3</v>
      </c>
      <c r="B3" s="6" t="s">
        <v>106</v>
      </c>
      <c r="C3" s="34">
        <f>SUM(C4:C7)/4</f>
        <v>5.5875000000000004</v>
      </c>
      <c r="D3" s="34">
        <f>SUM(D4:D7)/4</f>
        <v>6.9625000000000004</v>
      </c>
      <c r="E3" s="34">
        <f>SUM(E4:E7)/4</f>
        <v>6.4625000000000004</v>
      </c>
      <c r="F3" s="34">
        <f>SUM(F4:F7)/4</f>
        <v>6.8125</v>
      </c>
      <c r="G3" s="34">
        <f>SUM(G4:G7)/4</f>
        <v>6.6999999999999993</v>
      </c>
      <c r="H3" s="34">
        <f>SUM(H4:H7)/4</f>
        <v>6.9875000000000007</v>
      </c>
      <c r="I3" s="34">
        <f>SUM(I4:I7)/4</f>
        <v>5.8374999999999995</v>
      </c>
      <c r="J3" s="34">
        <f>SUM(J4:J7)/4</f>
        <v>7.625</v>
      </c>
      <c r="K3" s="34">
        <f>SUM(K4:K7)/4</f>
        <v>7.9874999999999998</v>
      </c>
      <c r="L3" s="34">
        <f>SUM(L4:L7)/4</f>
        <v>3.9749999999999996</v>
      </c>
      <c r="M3" s="34">
        <f>SUM(M4:M7)/4</f>
        <v>7.1</v>
      </c>
      <c r="N3" s="11"/>
      <c r="O3" s="11"/>
      <c r="P3" s="11"/>
      <c r="Q3" s="11"/>
      <c r="R3" s="11"/>
      <c r="S3" s="11"/>
      <c r="T3" s="11"/>
      <c r="U3" s="11"/>
      <c r="V3" s="11"/>
    </row>
    <row r="4" spans="1:22" s="1" customFormat="1" ht="45" customHeight="1" x14ac:dyDescent="0.2">
      <c r="A4" s="9" t="s">
        <v>107</v>
      </c>
      <c r="B4" s="6" t="s">
        <v>108</v>
      </c>
      <c r="C4" s="15">
        <f>('вопросы и бал оц на отв № 1'!D9+'своды школ'!C4)/2</f>
        <v>4.9000000000000004</v>
      </c>
      <c r="D4" s="15">
        <f>('вопросы и бал оц на отв № 1'!E9+'своды школ'!D4)/2</f>
        <v>7.75</v>
      </c>
      <c r="E4" s="15">
        <f>('вопросы и бал оц на отв № 1'!F9+'своды школ'!F4)/2</f>
        <v>6.8</v>
      </c>
      <c r="F4" s="15">
        <f>('вопросы и бал оц на отв № 1'!G9+'своды школ'!G4)/2</f>
        <v>8.25</v>
      </c>
      <c r="G4" s="15">
        <f>('вопросы и бал оц на отв № 1'!J9+'своды школ'!H4)/2</f>
        <v>7.3</v>
      </c>
      <c r="H4" s="15">
        <f>('вопросы и бал оц на отв № 1'!K9+'своды школ'!I4)/2</f>
        <v>7.05</v>
      </c>
      <c r="I4" s="15">
        <f>('вопросы и бал оц на отв № 1'!L9+'своды школ'!J4)/2</f>
        <v>5.0999999999999996</v>
      </c>
      <c r="J4" s="15">
        <f>('вопросы и бал оц на отв № 1'!M9+'своды школ'!K4)/2</f>
        <v>8.1</v>
      </c>
      <c r="K4" s="15">
        <f>('вопросы и бал оц на отв № 1'!N9+'своды школ'!L4)/2</f>
        <v>7.5</v>
      </c>
      <c r="L4" s="15">
        <f>('вопросы и бал оц на отв № 1'!P9+'своды школ'!M4)/2</f>
        <v>3.8</v>
      </c>
      <c r="M4" s="15">
        <f>('вопросы и бал оц на отв № 1'!N9+'своды школ'!M4)/2</f>
        <v>6.8</v>
      </c>
      <c r="N4" s="15">
        <f>('вопросы и бал оц на отв № 1'!S9+'своды школ'!S4)/2</f>
        <v>0</v>
      </c>
      <c r="O4" s="15">
        <f>('вопросы и бал оц на отв № 1'!T9+'своды школ'!T4)/2</f>
        <v>0</v>
      </c>
      <c r="P4" s="15">
        <f>('вопросы и бал оц на отв № 1'!U9+'своды школ'!U4)/2</f>
        <v>0</v>
      </c>
      <c r="Q4" s="15" t="e">
        <f>('вопросы и бал оц на отв № 1'!#REF!+'своды школ'!#REF!)/2</f>
        <v>#REF!</v>
      </c>
      <c r="R4" s="15">
        <f>('вопросы и бал оц на отв № 1'!AF9+'своды школ'!AE4)/2</f>
        <v>0</v>
      </c>
      <c r="S4" s="15">
        <f>('вопросы и бал оц на отв № 1'!AG9+'своды школ'!AF4)/2</f>
        <v>0</v>
      </c>
      <c r="T4" s="15">
        <f>('вопросы и бал оц на отв № 1'!AH9+'своды школ'!AG4)/2</f>
        <v>0</v>
      </c>
      <c r="U4" s="15">
        <f>('вопросы и бал оц на отв № 1'!AI9+'своды школ'!AH4)/2</f>
        <v>0</v>
      </c>
      <c r="V4" s="15">
        <f>('вопросы и бал оц на отв № 1'!AJ9+'своды школ'!AI4)/2</f>
        <v>0</v>
      </c>
    </row>
    <row r="5" spans="1:22" s="1" customFormat="1" ht="38.25" customHeight="1" x14ac:dyDescent="0.2">
      <c r="A5" s="9" t="s">
        <v>109</v>
      </c>
      <c r="B5" s="6" t="s">
        <v>110</v>
      </c>
      <c r="C5" s="15">
        <f>('вопросы и бал оц на отв № 1'!D22+'своды школ'!C5)/2</f>
        <v>6.65</v>
      </c>
      <c r="D5" s="15">
        <f>('вопросы и бал оц на отв № 1'!E22+'своды школ'!D5)/2</f>
        <v>7.3</v>
      </c>
      <c r="E5" s="15">
        <f>('вопросы и бал оц на отв № 1'!F22+'своды школ'!F5)/2</f>
        <v>7.2</v>
      </c>
      <c r="F5" s="15">
        <f>('вопросы и бал оц на отв № 1'!G22+'своды школ'!G5)/2</f>
        <v>6.25</v>
      </c>
      <c r="G5" s="15">
        <f>('вопросы и бал оц на отв № 1'!J22+'своды школ'!H5)/2</f>
        <v>8.65</v>
      </c>
      <c r="H5" s="15">
        <f>('вопросы и бал оц на отв № 1'!K22+'своды школ'!I5)/2</f>
        <v>8.25</v>
      </c>
      <c r="I5" s="15">
        <f>('вопросы и бал оц на отв № 1'!L22+'своды школ'!J5)/2</f>
        <v>7.4</v>
      </c>
      <c r="J5" s="15">
        <f>('вопросы и бал оц на отв № 1'!M22+'своды школ'!K5)/2</f>
        <v>9.85</v>
      </c>
      <c r="K5" s="15">
        <f>('вопросы и бал оц на отв № 1'!N22+'своды школ'!L5)/2</f>
        <v>9.4499999999999993</v>
      </c>
      <c r="L5" s="15">
        <f>('вопросы и бал оц на отв № 1'!P22+'своды школ'!M5)/2</f>
        <v>3.4</v>
      </c>
      <c r="M5" s="15">
        <f>('вопросы и бал оц на отв № 1'!N22+'своды школ'!M5)/2</f>
        <v>7.9</v>
      </c>
      <c r="N5" s="15">
        <f>('вопросы и бал оц на отв № 1'!S22+'своды школ'!S5)/2</f>
        <v>0</v>
      </c>
      <c r="O5" s="15">
        <f>('вопросы и бал оц на отв № 1'!T22+'своды школ'!T5)/2</f>
        <v>0</v>
      </c>
      <c r="P5" s="15">
        <f>('вопросы и бал оц на отв № 1'!U22+'своды школ'!U5)/2</f>
        <v>0</v>
      </c>
      <c r="Q5" s="15" t="e">
        <f>('вопросы и бал оц на отв № 1'!#REF!+'своды школ'!#REF!)/2</f>
        <v>#REF!</v>
      </c>
      <c r="R5" s="15">
        <f>('вопросы и бал оц на отв № 1'!AF22+'своды школ'!AE5)/2</f>
        <v>0</v>
      </c>
      <c r="S5" s="15">
        <f>('вопросы и бал оц на отв № 1'!AG22+'своды школ'!AF5)/2</f>
        <v>0</v>
      </c>
      <c r="T5" s="15">
        <f>('вопросы и бал оц на отв № 1'!AH22+'своды школ'!AG5)/2</f>
        <v>0</v>
      </c>
      <c r="U5" s="15">
        <f>('вопросы и бал оц на отв № 1'!AI22+'своды школ'!AH5)/2</f>
        <v>0</v>
      </c>
      <c r="V5" s="15">
        <f>('вопросы и бал оц на отв № 1'!AJ22+'своды школ'!AI5)/2</f>
        <v>0</v>
      </c>
    </row>
    <row r="6" spans="1:22" s="1" customFormat="1" ht="93" customHeight="1" x14ac:dyDescent="0.2">
      <c r="A6" s="9" t="s">
        <v>111</v>
      </c>
      <c r="B6" s="6" t="s">
        <v>112</v>
      </c>
      <c r="C6" s="15">
        <f>('вопросы и бал оц на отв № 1'!D31+'своды школ'!C6)/2</f>
        <v>6.7</v>
      </c>
      <c r="D6" s="15">
        <f>('вопросы и бал оц на отв № 1'!E31+'своды школ'!D6)/2</f>
        <v>7.8</v>
      </c>
      <c r="E6" s="15">
        <f>('вопросы и бал оц на отв № 1'!F31+'своды школ'!F6)/2</f>
        <v>8.1</v>
      </c>
      <c r="F6" s="15">
        <f>('вопросы и бал оц на отв № 1'!G31+'своды школ'!G6)/2</f>
        <v>7.75</v>
      </c>
      <c r="G6" s="15">
        <f>('вопросы и бал оц на отв № 1'!J31+'своды школ'!H6)/2</f>
        <v>6.25</v>
      </c>
      <c r="H6" s="15">
        <f>('вопросы и бал оц на отв № 1'!K31+'своды школ'!I6)/2</f>
        <v>7.75</v>
      </c>
      <c r="I6" s="15">
        <f>('вопросы и бал оц на отв № 1'!L31+'своды школ'!J6)/2</f>
        <v>6.9</v>
      </c>
      <c r="J6" s="15">
        <f>('вопросы и бал оц на отв № 1'!M31+'своды школ'!K6)/2</f>
        <v>7.75</v>
      </c>
      <c r="K6" s="15">
        <f>('вопросы и бал оц на отв № 1'!N31+'своды школ'!L6)/2</f>
        <v>10</v>
      </c>
      <c r="L6" s="15">
        <f>('вопросы и бал оц на отв № 1'!P31+'своды школ'!M6)/2</f>
        <v>4.5999999999999996</v>
      </c>
      <c r="M6" s="15">
        <f>('вопросы и бал оц на отв № 1'!N31+'своды школ'!M6)/2</f>
        <v>9.6</v>
      </c>
      <c r="N6" s="15">
        <f>('вопросы и бал оц на отв № 1'!S31+'своды школ'!S6)/2</f>
        <v>0</v>
      </c>
      <c r="O6" s="15">
        <f>('вопросы и бал оц на отв № 1'!T31+'своды школ'!T6)/2</f>
        <v>0</v>
      </c>
      <c r="P6" s="15">
        <f>('вопросы и бал оц на отв № 1'!U31+'своды школ'!U6)/2</f>
        <v>0</v>
      </c>
      <c r="Q6" s="15" t="e">
        <f>('вопросы и бал оц на отв № 1'!#REF!+'своды школ'!#REF!)/2</f>
        <v>#REF!</v>
      </c>
      <c r="R6" s="15">
        <f>('вопросы и бал оц на отв № 1'!AF31+'своды школ'!AE6)/2</f>
        <v>0</v>
      </c>
      <c r="S6" s="15">
        <f>('вопросы и бал оц на отв № 1'!AG31+'своды школ'!AF6)/2</f>
        <v>0</v>
      </c>
      <c r="T6" s="15">
        <f>('вопросы и бал оц на отв № 1'!AH31+'своды школ'!AG6)/2</f>
        <v>0</v>
      </c>
      <c r="U6" s="15">
        <f>('вопросы и бал оц на отв № 1'!AI31+'своды школ'!AH6)/2</f>
        <v>0</v>
      </c>
      <c r="V6" s="15">
        <f>('вопросы и бал оц на отв № 1'!AJ31+'своды школ'!AI6)/2</f>
        <v>0</v>
      </c>
    </row>
    <row r="7" spans="1:22" ht="76.5" x14ac:dyDescent="0.25">
      <c r="A7" s="9" t="s">
        <v>113</v>
      </c>
      <c r="B7" s="6" t="s">
        <v>114</v>
      </c>
      <c r="C7" s="15">
        <f>('вопросы и бал оц на отв № 1'!D38+'своды школ'!C7)/2</f>
        <v>4.0999999999999996</v>
      </c>
      <c r="D7" s="15">
        <f>('вопросы и бал оц на отв № 1'!E38+'своды школ'!D7)/2</f>
        <v>5</v>
      </c>
      <c r="E7" s="15">
        <f>('вопросы и бал оц на отв № 1'!F38+'своды школ'!F7)/2</f>
        <v>3.75</v>
      </c>
      <c r="F7" s="15">
        <f>('вопросы и бал оц на отв № 1'!G38+'своды школ'!G7)/2</f>
        <v>5</v>
      </c>
      <c r="G7" s="15">
        <f>('вопросы и бал оц на отв № 1'!J38+'своды школ'!H7)/2</f>
        <v>4.5999999999999996</v>
      </c>
      <c r="H7" s="15">
        <f>('вопросы и бал оц на отв № 1'!K38+'своды школ'!I7)/2</f>
        <v>4.9000000000000004</v>
      </c>
      <c r="I7" s="15">
        <f>('вопросы и бал оц на отв № 1'!L38+'своды школ'!J7)/2</f>
        <v>3.95</v>
      </c>
      <c r="J7" s="15">
        <f>('вопросы и бал оц на отв № 1'!M38+'своды школ'!K7)/2</f>
        <v>4.8</v>
      </c>
      <c r="K7" s="15">
        <f>('вопросы и бал оц на отв № 1'!N38+'своды школ'!L7)/2</f>
        <v>5</v>
      </c>
      <c r="L7" s="15">
        <f>('вопросы и бал оц на отв № 1'!P38+'своды школ'!M7)/2</f>
        <v>4.0999999999999996</v>
      </c>
      <c r="M7" s="15">
        <f>('вопросы и бал оц на отв № 1'!N38+'своды школ'!M7)/2</f>
        <v>4.0999999999999996</v>
      </c>
      <c r="N7" s="15">
        <f>('вопросы и бал оц на отв № 1'!S38+'своды школ'!S7)/2</f>
        <v>0</v>
      </c>
      <c r="O7" s="15">
        <f>('вопросы и бал оц на отв № 1'!T38+'своды школ'!T7)/2</f>
        <v>0</v>
      </c>
      <c r="P7" s="15">
        <f>('вопросы и бал оц на отв № 1'!U38+'своды школ'!U7)/2</f>
        <v>0</v>
      </c>
      <c r="Q7" s="15" t="e">
        <f>('вопросы и бал оц на отв № 1'!#REF!+'своды школ'!#REF!)/2</f>
        <v>#REF!</v>
      </c>
      <c r="R7" s="15">
        <f>('вопросы и бал оц на отв № 1'!AF38+'своды школ'!AE7)/2</f>
        <v>0</v>
      </c>
      <c r="S7" s="15">
        <f>('вопросы и бал оц на отв № 1'!AG38+'своды школ'!AF7)/2</f>
        <v>0</v>
      </c>
      <c r="T7" s="15">
        <f>('вопросы и бал оц на отв № 1'!AH38+'своды школ'!AG7)/2</f>
        <v>0</v>
      </c>
      <c r="U7" s="15">
        <f>('вопросы и бал оц на отв № 1'!AI38+'своды школ'!AH7)/2</f>
        <v>0</v>
      </c>
      <c r="V7" s="15">
        <f>('вопросы и бал оц на отв № 1'!AJ38+'своды школ'!AI7)/2</f>
        <v>0</v>
      </c>
    </row>
    <row r="8" spans="1:22" ht="38.25" x14ac:dyDescent="0.25">
      <c r="A8" s="9" t="s">
        <v>5</v>
      </c>
      <c r="B8" s="13" t="s">
        <v>115</v>
      </c>
      <c r="C8" s="34">
        <f>SUM(C9:C15)/7</f>
        <v>4.5500000000000007</v>
      </c>
      <c r="D8" s="34">
        <f>SUM(D9:D15)/7</f>
        <v>5.2</v>
      </c>
      <c r="E8" s="34">
        <f>SUM(E9:E15)/7</f>
        <v>4.2071428571428573</v>
      </c>
      <c r="F8" s="34">
        <f>SUM(F9:F15)/7</f>
        <v>4.5357142857142856</v>
      </c>
      <c r="G8" s="34">
        <f>SUM(G9:G15)/7</f>
        <v>4.4142857142857137</v>
      </c>
      <c r="H8" s="34">
        <f>SUM(H9:H15)/7</f>
        <v>4.5857142857142863</v>
      </c>
      <c r="I8" s="34">
        <f>SUM(I9:I15)/7</f>
        <v>3.9785714285714286</v>
      </c>
      <c r="J8" s="34">
        <f>SUM(J9:J15)/7</f>
        <v>5.1785714285714288</v>
      </c>
      <c r="K8" s="34">
        <f>SUM(K9:K15)/7</f>
        <v>5.378571428571429</v>
      </c>
      <c r="L8" s="34">
        <f>SUM(L9:L15)/7</f>
        <v>3.9642857142857144</v>
      </c>
      <c r="M8" s="34">
        <f>SUM(M9:M15)/7</f>
        <v>4.4642857142857144</v>
      </c>
      <c r="N8" s="11"/>
      <c r="O8" s="11"/>
      <c r="P8" s="11"/>
      <c r="Q8" s="11"/>
      <c r="R8" s="11"/>
      <c r="S8" s="11"/>
      <c r="T8" s="11"/>
      <c r="U8" s="11"/>
      <c r="V8" s="11"/>
    </row>
    <row r="9" spans="1:22" ht="38.25" x14ac:dyDescent="0.25">
      <c r="A9" s="9" t="s">
        <v>116</v>
      </c>
      <c r="B9" s="6" t="s">
        <v>117</v>
      </c>
      <c r="C9" s="11">
        <f>('вопросы и бал оц на отв № 1'!D53+'своды школ'!C9)/2</f>
        <v>4</v>
      </c>
      <c r="D9" s="11">
        <f>('вопросы и бал оц на отв № 1'!E53+'своды школ'!D9)/2</f>
        <v>4.9000000000000004</v>
      </c>
      <c r="E9" s="11">
        <f>('вопросы и бал оц на отв № 1'!F53+'своды школ'!F9)/2</f>
        <v>3.75</v>
      </c>
      <c r="F9" s="11">
        <f>('вопросы и бал оц на отв № 1'!G53+'своды школ'!G9)/2</f>
        <v>3.75</v>
      </c>
      <c r="G9" s="11">
        <f>('вопросы и бал оц на отв № 1'!J53+'своды школ'!H9)/2</f>
        <v>1.25</v>
      </c>
      <c r="H9" s="11">
        <f>('вопросы и бал оц на отв № 1'!K53+'своды школ'!I9)/2</f>
        <v>4.5</v>
      </c>
      <c r="I9" s="11">
        <f>('вопросы и бал оц на отв № 1'!L53+'своды школ'!J9)/2</f>
        <v>3.95</v>
      </c>
      <c r="J9" s="11">
        <f>('вопросы и бал оц на отв № 1'!M53+'своды школ'!K9)/2</f>
        <v>4.6500000000000004</v>
      </c>
      <c r="K9" s="11">
        <f>('вопросы и бал оц на отв № 1'!N53+'своды школ'!L9)/2</f>
        <v>4.9000000000000004</v>
      </c>
      <c r="L9" s="11">
        <f>('вопросы и бал оц на отв № 1'!P53+'своды школ'!M9)/2</f>
        <v>2.8</v>
      </c>
      <c r="M9" s="11">
        <f>('вопросы и бал оц на отв № 1'!N53+'своды школ'!M9)/2</f>
        <v>2.8</v>
      </c>
      <c r="N9" s="11">
        <f>('вопросы и бал оц на отв № 1'!S53+'своды школ'!S9)/2</f>
        <v>0</v>
      </c>
      <c r="O9" s="11">
        <f>('вопросы и бал оц на отв № 1'!T53+'своды школ'!T9)/2</f>
        <v>0</v>
      </c>
      <c r="P9" s="11">
        <f>('вопросы и бал оц на отв № 1'!U53+'своды школ'!U9)/2</f>
        <v>0</v>
      </c>
      <c r="Q9" s="11" t="e">
        <f>('вопросы и бал оц на отв № 1'!#REF!+'своды школ'!#REF!)/2</f>
        <v>#REF!</v>
      </c>
      <c r="R9" s="11">
        <f>('вопросы и бал оц на отв № 1'!AF53+'своды школ'!AE9)/2</f>
        <v>0</v>
      </c>
      <c r="S9" s="11">
        <f>('вопросы и бал оц на отв № 1'!AG53+'своды школ'!AF9)/2</f>
        <v>0</v>
      </c>
      <c r="T9" s="11">
        <f>('вопросы и бал оц на отв № 1'!AH53+'своды школ'!AG9)/2</f>
        <v>0</v>
      </c>
      <c r="U9" s="11">
        <f>('вопросы и бал оц на отв № 1'!AI53+'своды школ'!AH9)/2</f>
        <v>0</v>
      </c>
      <c r="V9" s="11">
        <f>('вопросы и бал оц на отв № 1'!AJ53+'своды школ'!AI9)/2</f>
        <v>0</v>
      </c>
    </row>
    <row r="10" spans="1:22" ht="38.25" x14ac:dyDescent="0.25">
      <c r="A10" s="9" t="s">
        <v>118</v>
      </c>
      <c r="B10" s="6" t="s">
        <v>119</v>
      </c>
      <c r="C10" s="11">
        <f>('вопросы и бал оц на отв № 1'!D63+'своды школ'!C10)/2</f>
        <v>4.6500000000000004</v>
      </c>
      <c r="D10" s="11">
        <f>('вопросы и бал оц на отв № 1'!E63+'своды школ'!D10)/2</f>
        <v>5</v>
      </c>
      <c r="E10" s="11">
        <f>('вопросы и бал оц на отв № 1'!F63+'своды школ'!F10)/2</f>
        <v>2.75</v>
      </c>
      <c r="F10" s="11">
        <f>('вопросы и бал оц на отв № 1'!G63+'своды школ'!G10)/2</f>
        <v>5</v>
      </c>
      <c r="G10" s="11">
        <f>('вопросы и бал оц на отв № 1'!J63+'своды школ'!H10)/2</f>
        <v>3.7</v>
      </c>
      <c r="H10" s="11">
        <f>('вопросы и бал оц на отв № 1'!K63+'своды школ'!I10)/2</f>
        <v>2.2999999999999998</v>
      </c>
      <c r="I10" s="11">
        <f>('вопросы и бал оц на отв № 1'!L63+'своды школ'!J10)/2</f>
        <v>2.65</v>
      </c>
      <c r="J10" s="11">
        <f>('вопросы и бал оц на отв № 1'!M63+'своды школ'!K10)/2</f>
        <v>5</v>
      </c>
      <c r="K10" s="11">
        <f>('вопросы и бал оц на отв № 1'!N63+'своды школ'!L10)/2</f>
        <v>5</v>
      </c>
      <c r="L10" s="11">
        <f>('вопросы и бал оц на отв № 1'!P63+'своды школ'!M10)/2</f>
        <v>3.55</v>
      </c>
      <c r="M10" s="11">
        <f>('вопросы и бал оц на отв № 1'!N63+'своды школ'!M10)/2</f>
        <v>3.55</v>
      </c>
      <c r="N10" s="11">
        <f>('вопросы и бал оц на отв № 1'!S63+'своды школ'!S10)/2</f>
        <v>0</v>
      </c>
      <c r="O10" s="11">
        <f>('вопросы и бал оц на отв № 1'!T63+'своды школ'!T10)/2</f>
        <v>0</v>
      </c>
      <c r="P10" s="11">
        <f>('вопросы и бал оц на отв № 1'!U63+'своды школ'!U10)/2</f>
        <v>0</v>
      </c>
      <c r="Q10" s="11" t="e">
        <f>('вопросы и бал оц на отв № 1'!#REF!+'своды школ'!#REF!)/2</f>
        <v>#REF!</v>
      </c>
      <c r="R10" s="11">
        <f>('вопросы и бал оц на отв № 1'!AF63+'своды школ'!AE10)/2</f>
        <v>0</v>
      </c>
      <c r="S10" s="11">
        <f>('вопросы и бал оц на отв № 1'!AG63+'своды школ'!AF10)/2</f>
        <v>0</v>
      </c>
      <c r="T10" s="11">
        <f>('вопросы и бал оц на отв № 1'!AH63+'своды школ'!AG10)/2</f>
        <v>0</v>
      </c>
      <c r="U10" s="11">
        <f>('вопросы и бал оц на отв № 1'!AI63+'своды школ'!AH10)/2</f>
        <v>0</v>
      </c>
      <c r="V10" s="11">
        <f>('вопросы и бал оц на отв № 1'!AJ63+'своды школ'!AI10)/2</f>
        <v>0</v>
      </c>
    </row>
    <row r="11" spans="1:22" ht="25.5" x14ac:dyDescent="0.25">
      <c r="A11" s="9" t="s">
        <v>120</v>
      </c>
      <c r="B11" s="6" t="s">
        <v>121</v>
      </c>
      <c r="C11" s="14">
        <f>('вопросы и бал оц на отв № 1'!D70+'своды школ'!C11)/2</f>
        <v>6.25</v>
      </c>
      <c r="D11" s="14">
        <f>('вопросы и бал оц на отв № 1'!E70+'своды школ'!D11)/2</f>
        <v>5.85</v>
      </c>
      <c r="E11" s="14">
        <f>('вопросы и бал оц на отв № 1'!F70+'своды школ'!F11)/2</f>
        <v>5.45</v>
      </c>
      <c r="F11" s="14">
        <f>('вопросы и бал оц на отв № 1'!G70+'своды школ'!G11)/2</f>
        <v>6.5</v>
      </c>
      <c r="G11" s="14">
        <f>('вопросы и бал оц на отв № 1'!J70+'своды школ'!H11)/2</f>
        <v>5.25</v>
      </c>
      <c r="H11" s="14">
        <f>('вопросы и бал оц на отв № 1'!K70+'своды школ'!I11)/2</f>
        <v>6</v>
      </c>
      <c r="I11" s="14">
        <f>('вопросы и бал оц на отв № 1'!L70+'своды школ'!J11)/2</f>
        <v>5.25</v>
      </c>
      <c r="J11" s="14">
        <f>('вопросы и бал оц на отв № 1'!M70+'своды школ'!K11)/2</f>
        <v>5.3</v>
      </c>
      <c r="K11" s="14">
        <f>('вопросы и бал оц на отв № 1'!N70+'своды школ'!L11)/2</f>
        <v>6.45</v>
      </c>
      <c r="L11" s="14">
        <f>('вопросы и бал оц на отв № 1'!P70+'своды школ'!M11)/2</f>
        <v>4.05</v>
      </c>
      <c r="M11" s="14">
        <f>('вопросы и бал оц на отв № 1'!N70+'своды школ'!M11)/2</f>
        <v>5.55</v>
      </c>
      <c r="N11" s="14">
        <f>('вопросы и бал оц на отв № 1'!S70+'своды школ'!S11)/2</f>
        <v>0</v>
      </c>
      <c r="O11" s="14">
        <f>('вопросы и бал оц на отв № 1'!T70+'своды школ'!T11)/2</f>
        <v>0</v>
      </c>
      <c r="P11" s="14">
        <f>('вопросы и бал оц на отв № 1'!U70+'своды школ'!U11)/2</f>
        <v>0</v>
      </c>
      <c r="Q11" s="14" t="e">
        <f>('вопросы и бал оц на отв № 1'!#REF!+'своды школ'!#REF!)/2</f>
        <v>#REF!</v>
      </c>
      <c r="R11" s="14">
        <f>('вопросы и бал оц на отв № 1'!AF70+'своды школ'!AE11)/2</f>
        <v>0</v>
      </c>
      <c r="S11" s="14">
        <f>('вопросы и бал оц на отв № 1'!AG70+'своды школ'!AF11)/2</f>
        <v>0</v>
      </c>
      <c r="T11" s="14">
        <f>('вопросы и бал оц на отв № 1'!AH70+'своды школ'!AG11)/2</f>
        <v>0</v>
      </c>
      <c r="U11" s="14">
        <f>('вопросы и бал оц на отв № 1'!AI70+'своды школ'!AH11)/2</f>
        <v>0</v>
      </c>
      <c r="V11" s="14">
        <f>('вопросы и бал оц на отв № 1'!AJ70+'своды школ'!AI11)/2</f>
        <v>0</v>
      </c>
    </row>
    <row r="12" spans="1:22" ht="25.5" x14ac:dyDescent="0.25">
      <c r="A12" s="9" t="s">
        <v>122</v>
      </c>
      <c r="B12" s="6" t="s">
        <v>123</v>
      </c>
      <c r="C12" s="11">
        <f>('вопросы и бал оц на отв № 1'!D80+'своды школ'!C12)/2</f>
        <v>4.4000000000000004</v>
      </c>
      <c r="D12" s="11">
        <f>('вопросы и бал оц на отв № 1'!E80+'своды школ'!D12)/2</f>
        <v>5</v>
      </c>
      <c r="E12" s="11">
        <f>('вопросы и бал оц на отв № 1'!F80+'своды школ'!F12)/2</f>
        <v>4.25</v>
      </c>
      <c r="F12" s="11">
        <f>('вопросы и бал оц на отв № 1'!G80+'своды школ'!G12)/2</f>
        <v>5</v>
      </c>
      <c r="G12" s="11">
        <f>('вопросы и бал оц на отв № 1'!J80+'своды школ'!H12)/2</f>
        <v>5.4</v>
      </c>
      <c r="H12" s="11">
        <f>('вопросы и бал оц на отв № 1'!K80+'своды школ'!I12)/2</f>
        <v>5.4</v>
      </c>
      <c r="I12" s="11">
        <f>('вопросы и бал оц на отв № 1'!L80+'своды школ'!J12)/2</f>
        <v>3.95</v>
      </c>
      <c r="J12" s="11">
        <f>('вопросы и бал оц на отв № 1'!M80+'своды школ'!K12)/2</f>
        <v>5.5</v>
      </c>
      <c r="K12" s="11">
        <f>('вопросы и бал оц на отв № 1'!N80+'своды школ'!L12)/2</f>
        <v>5.5</v>
      </c>
      <c r="L12" s="11">
        <f>('вопросы и бал оц на отв № 1'!P80+'своды школ'!M12)/2</f>
        <v>5</v>
      </c>
      <c r="M12" s="11">
        <f>('вопросы и бал оц на отв № 1'!N80+'своды школ'!M12)/2</f>
        <v>5.5</v>
      </c>
      <c r="N12" s="11">
        <f>('вопросы и бал оц на отв № 1'!S80+'своды школ'!S12)/2</f>
        <v>0</v>
      </c>
      <c r="O12" s="11">
        <f>('вопросы и бал оц на отв № 1'!T80+'своды школ'!T12)/2</f>
        <v>0</v>
      </c>
      <c r="P12" s="11">
        <f>('вопросы и бал оц на отв № 1'!U80+'своды школ'!U12)/2</f>
        <v>0</v>
      </c>
      <c r="Q12" s="11" t="e">
        <f>('вопросы и бал оц на отв № 1'!#REF!+'своды школ'!#REF!)/2</f>
        <v>#REF!</v>
      </c>
      <c r="R12" s="11">
        <f>('вопросы и бал оц на отв № 1'!AF80+'своды школ'!AE12)/2</f>
        <v>0</v>
      </c>
      <c r="S12" s="11">
        <f>('вопросы и бал оц на отв № 1'!AG80+'своды школ'!AF12)/2</f>
        <v>0</v>
      </c>
      <c r="T12" s="11">
        <f>('вопросы и бал оц на отв № 1'!AH80+'своды школ'!AG12)/2</f>
        <v>0</v>
      </c>
      <c r="U12" s="11">
        <f>('вопросы и бал оц на отв № 1'!AI80+'своды школ'!AH12)/2</f>
        <v>0</v>
      </c>
      <c r="V12" s="11">
        <f>('вопросы и бал оц на отв № 1'!AJ80+'своды школ'!AI12)/2</f>
        <v>0</v>
      </c>
    </row>
    <row r="13" spans="1:22" ht="140.25" x14ac:dyDescent="0.25">
      <c r="A13" s="9" t="s">
        <v>124</v>
      </c>
      <c r="B13" s="6" t="s">
        <v>125</v>
      </c>
      <c r="C13" s="11">
        <f>('вопросы и бал оц на отв № 1'!D89+'своды школ'!C13)/2</f>
        <v>4.9000000000000004</v>
      </c>
      <c r="D13" s="11">
        <f>('вопросы и бал оц на отв № 1'!E89+'своды школ'!D13)/2</f>
        <v>7</v>
      </c>
      <c r="E13" s="11">
        <f>('вопросы и бал оц на отв № 1'!F89+'своды школ'!F13)/2</f>
        <v>5.75</v>
      </c>
      <c r="F13" s="11">
        <f>('вопросы и бал оц на отв № 1'!G89+'своды школ'!G13)/2</f>
        <v>5.25</v>
      </c>
      <c r="G13" s="11">
        <f>('вопросы и бал оц на отв № 1'!J89+'своды школ'!H13)/2</f>
        <v>6.45</v>
      </c>
      <c r="H13" s="11">
        <f>('вопросы и бал оц на отв № 1'!K89+'своды школ'!I13)/2</f>
        <v>6.2</v>
      </c>
      <c r="I13" s="11">
        <f>('вопросы и бал оц на отв № 1'!L89+'своды школ'!J13)/2</f>
        <v>4.45</v>
      </c>
      <c r="J13" s="11">
        <f>('вопросы и бал оц на отв № 1'!M89+'своды школ'!K13)/2</f>
        <v>5.8</v>
      </c>
      <c r="K13" s="11">
        <f>('вопросы и бал оц на отв № 1'!N89+'своды школ'!L13)/2</f>
        <v>6.35</v>
      </c>
      <c r="L13" s="11">
        <f>('вопросы и бал оц на отв № 1'!P89+'своды школ'!M13)/2</f>
        <v>4.2</v>
      </c>
      <c r="M13" s="11">
        <f>('вопросы и бал оц на отв № 1'!N89+'своды школ'!M13)/2</f>
        <v>5.7</v>
      </c>
      <c r="N13" s="11">
        <f>('вопросы и бал оц на отв № 1'!S89+'своды школ'!S13)/2</f>
        <v>0</v>
      </c>
      <c r="O13" s="11">
        <f>('вопросы и бал оц на отв № 1'!T89+'своды школ'!T13)/2</f>
        <v>0</v>
      </c>
      <c r="P13" s="11">
        <f>('вопросы и бал оц на отв № 1'!U89+'своды школ'!U13)/2</f>
        <v>0</v>
      </c>
      <c r="Q13" s="11" t="e">
        <f>('вопросы и бал оц на отв № 1'!#REF!+'своды школ'!#REF!)/2</f>
        <v>#REF!</v>
      </c>
      <c r="R13" s="11">
        <f>('вопросы и бал оц на отв № 1'!AF89+'своды школ'!AE13)/2</f>
        <v>0</v>
      </c>
      <c r="S13" s="11">
        <f>('вопросы и бал оц на отв № 1'!AG89+'своды школ'!AF13)/2</f>
        <v>0</v>
      </c>
      <c r="T13" s="11">
        <f>('вопросы и бал оц на отв № 1'!AH89+'своды школ'!AG13)/2</f>
        <v>0</v>
      </c>
      <c r="U13" s="11">
        <f>('вопросы и бал оц на отв № 1'!AI89+'своды школ'!AH13)/2</f>
        <v>0</v>
      </c>
      <c r="V13" s="11">
        <f>('вопросы и бал оц на отв № 1'!AJ89+'своды школ'!AI13)/2</f>
        <v>0</v>
      </c>
    </row>
    <row r="14" spans="1:22" ht="51" x14ac:dyDescent="0.25">
      <c r="A14" s="9" t="s">
        <v>126</v>
      </c>
      <c r="B14" s="6" t="s">
        <v>127</v>
      </c>
      <c r="C14" s="11">
        <f>('вопросы и бал оц на отв № 1'!D97+'своды школ'!C14)/2</f>
        <v>4.55</v>
      </c>
      <c r="D14" s="11">
        <f>('вопросы и бал оц на отв № 1'!E97+'своды школ'!D14)/2</f>
        <v>4.75</v>
      </c>
      <c r="E14" s="11">
        <f>('вопросы и бал оц на отв № 1'!F97+'своды школ'!F14)/2</f>
        <v>3.75</v>
      </c>
      <c r="F14" s="11">
        <f>('вопросы и бал оц на отв № 1'!G97+'своды школ'!G14)/2</f>
        <v>3.75</v>
      </c>
      <c r="G14" s="11">
        <f>('вопросы и бал оц на отв № 1'!J97+'своды школ'!H14)/2</f>
        <v>3.95</v>
      </c>
      <c r="H14" s="11">
        <f>('вопросы и бал оц на отв № 1'!K97+'своды школ'!I14)/2</f>
        <v>4.05</v>
      </c>
      <c r="I14" s="11">
        <f>('вопросы и бал оц на отв № 1'!L97+'своды школ'!J14)/2</f>
        <v>3.85</v>
      </c>
      <c r="J14" s="11">
        <f>('вопросы и бал оц на отв № 1'!M97+'своды школ'!K14)/2</f>
        <v>5</v>
      </c>
      <c r="K14" s="11">
        <f>('вопросы и бал оц на отв № 1'!N97+'своды школ'!L14)/2</f>
        <v>4.95</v>
      </c>
      <c r="L14" s="11">
        <f>('вопросы и бал оц на отв № 1'!P97+'своды школ'!M14)/2</f>
        <v>4.4000000000000004</v>
      </c>
      <c r="M14" s="11">
        <f>('вопросы и бал оц на отв № 1'!N97+'своды школ'!M14)/2</f>
        <v>4.4000000000000004</v>
      </c>
      <c r="N14" s="11">
        <f>('вопросы и бал оц на отв № 1'!S97+'своды школ'!S14)/2</f>
        <v>0</v>
      </c>
      <c r="O14" s="11">
        <f>('вопросы и бал оц на отв № 1'!T97+'своды школ'!T14)/2</f>
        <v>0</v>
      </c>
      <c r="P14" s="11">
        <f>('вопросы и бал оц на отв № 1'!U97+'своды школ'!U14)/2</f>
        <v>0</v>
      </c>
      <c r="Q14" s="11" t="e">
        <f>('вопросы и бал оц на отв № 1'!#REF!+'своды школ'!#REF!)/2</f>
        <v>#REF!</v>
      </c>
      <c r="R14" s="11">
        <f>('вопросы и бал оц на отв № 1'!AF97+'своды школ'!AE14)/2</f>
        <v>0</v>
      </c>
      <c r="S14" s="11">
        <f>('вопросы и бал оц на отв № 1'!AG97+'своды школ'!AF14)/2</f>
        <v>0</v>
      </c>
      <c r="T14" s="11">
        <f>('вопросы и бал оц на отв № 1'!AH97+'своды школ'!AG14)/2</f>
        <v>0</v>
      </c>
      <c r="U14" s="11">
        <f>('вопросы и бал оц на отв № 1'!AI97+'своды школ'!AH14)/2</f>
        <v>0</v>
      </c>
      <c r="V14" s="11">
        <f>('вопросы и бал оц на отв № 1'!AJ97+'своды школ'!AI14)/2</f>
        <v>0</v>
      </c>
    </row>
    <row r="15" spans="1:22" ht="63.75" x14ac:dyDescent="0.25">
      <c r="A15" s="9" t="s">
        <v>128</v>
      </c>
      <c r="B15" s="12" t="s">
        <v>129</v>
      </c>
      <c r="C15" s="11">
        <f>('вопросы и бал оц на отв № 1'!D108+'своды школ'!C15)/2</f>
        <v>3.1</v>
      </c>
      <c r="D15" s="11">
        <f>('вопросы и бал оц на отв № 1'!E108+'своды школ'!D15)/2</f>
        <v>3.9</v>
      </c>
      <c r="E15" s="11">
        <f>('вопросы и бал оц на отв № 1'!F108+'своды школ'!F15)/2</f>
        <v>3.75</v>
      </c>
      <c r="F15" s="11">
        <f>('вопросы и бал оц на отв № 1'!G108+'своды школ'!G15)/2</f>
        <v>2.5</v>
      </c>
      <c r="G15" s="11">
        <f>('вопросы и бал оц на отв № 1'!J108+'своды школ'!H15)/2</f>
        <v>4.9000000000000004</v>
      </c>
      <c r="H15" s="11">
        <f>('вопросы и бал оц на отв № 1'!K108+'своды школ'!I15)/2</f>
        <v>3.65</v>
      </c>
      <c r="I15" s="11">
        <f>('вопросы и бал оц на отв № 1'!L108+'своды школ'!J15)/2</f>
        <v>3.75</v>
      </c>
      <c r="J15" s="11">
        <f>('вопросы и бал оц на отв № 1'!M108+'своды школ'!K15)/2</f>
        <v>5</v>
      </c>
      <c r="K15" s="11">
        <f>('вопросы и бал оц на отв № 1'!N108+'своды школ'!L15)/2</f>
        <v>4.5</v>
      </c>
      <c r="L15" s="11">
        <f>('вопросы и бал оц на отв № 1'!P108+'своды школ'!M15)/2</f>
        <v>3.75</v>
      </c>
      <c r="M15" s="11">
        <f>('вопросы и бал оц на отв № 1'!N108+'своды школ'!M15)/2</f>
        <v>3.75</v>
      </c>
      <c r="N15" s="11">
        <f>('вопросы и бал оц на отв № 1'!S108+'своды школ'!S15)/2</f>
        <v>0</v>
      </c>
      <c r="O15" s="11">
        <f>('вопросы и бал оц на отв № 1'!T108+'своды школ'!T15)/2</f>
        <v>0</v>
      </c>
      <c r="P15" s="11">
        <f>('вопросы и бал оц на отв № 1'!U108+'своды школ'!U15)/2</f>
        <v>0</v>
      </c>
      <c r="Q15" s="11" t="e">
        <f>('вопросы и бал оц на отв № 1'!#REF!+'своды школ'!#REF!)/2</f>
        <v>#REF!</v>
      </c>
      <c r="R15" s="11">
        <f>('вопросы и бал оц на отв № 1'!AF108+'своды школ'!AE15)/2</f>
        <v>0</v>
      </c>
      <c r="S15" s="11">
        <f>('вопросы и бал оц на отв № 1'!AG108+'своды школ'!AF15)/2</f>
        <v>0</v>
      </c>
      <c r="T15" s="11">
        <f>('вопросы и бал оц на отв № 1'!AH108+'своды школ'!AG15)/2</f>
        <v>0</v>
      </c>
      <c r="U15" s="11">
        <f>('вопросы и бал оц на отв № 1'!AI108+'своды школ'!AH15)/2</f>
        <v>0</v>
      </c>
      <c r="V15" s="11">
        <f>('вопросы и бал оц на отв № 1'!AJ108+'своды школ'!AI15)/2</f>
        <v>0</v>
      </c>
    </row>
    <row r="16" spans="1:22" ht="25.5" x14ac:dyDescent="0.25">
      <c r="A16" s="9" t="s">
        <v>7</v>
      </c>
      <c r="B16" s="13" t="s">
        <v>130</v>
      </c>
      <c r="C16" s="34">
        <f>SUM(C17:C18)/2</f>
        <v>9.6</v>
      </c>
      <c r="D16" s="34">
        <f>SUM(D17:D18)/2</f>
        <v>9.9</v>
      </c>
      <c r="E16" s="34">
        <f>SUM(E17:E18)/2</f>
        <v>10</v>
      </c>
      <c r="F16" s="34">
        <f>SUM(F17:F18)/2</f>
        <v>10</v>
      </c>
      <c r="G16" s="34">
        <f>SUM(G17:G18)/2</f>
        <v>10</v>
      </c>
      <c r="H16" s="34">
        <f>SUM(H17:H18)/2</f>
        <v>9.6499999999999986</v>
      </c>
      <c r="I16" s="34">
        <f>SUM(I17:I18)/2</f>
        <v>9.75</v>
      </c>
      <c r="J16" s="34">
        <f>SUM(J17:J18)/2</f>
        <v>8.25</v>
      </c>
      <c r="K16" s="34">
        <f>SUM(K17:K18)/2</f>
        <v>10</v>
      </c>
      <c r="L16" s="34">
        <f>SUM(L17:L18)/2</f>
        <v>10</v>
      </c>
      <c r="M16" s="34">
        <f>SUM(M17:M18)/2</f>
        <v>10</v>
      </c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38.25" customHeight="1" x14ac:dyDescent="0.25">
      <c r="A17" s="9" t="s">
        <v>131</v>
      </c>
      <c r="B17" s="6" t="s">
        <v>132</v>
      </c>
      <c r="C17" s="11">
        <v>9.5</v>
      </c>
      <c r="D17" s="11">
        <v>9.9</v>
      </c>
      <c r="E17" s="11">
        <v>10</v>
      </c>
      <c r="F17" s="11">
        <v>10</v>
      </c>
      <c r="G17" s="11">
        <v>10</v>
      </c>
      <c r="H17" s="11">
        <v>9.6999999999999993</v>
      </c>
      <c r="I17" s="11">
        <v>9.8000000000000007</v>
      </c>
      <c r="J17" s="11">
        <v>8.1999999999999993</v>
      </c>
      <c r="K17" s="11">
        <v>10</v>
      </c>
      <c r="L17" s="11">
        <v>10</v>
      </c>
      <c r="M17" s="11">
        <v>10</v>
      </c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customHeight="1" x14ac:dyDescent="0.25">
      <c r="A18" s="9" t="s">
        <v>133</v>
      </c>
      <c r="B18" s="6" t="s">
        <v>134</v>
      </c>
      <c r="C18" s="11">
        <v>9.6999999999999993</v>
      </c>
      <c r="D18" s="11">
        <v>9.9</v>
      </c>
      <c r="E18" s="11">
        <v>10</v>
      </c>
      <c r="F18" s="11">
        <v>10</v>
      </c>
      <c r="G18" s="11">
        <v>10</v>
      </c>
      <c r="H18" s="11">
        <v>9.6</v>
      </c>
      <c r="I18" s="11">
        <v>9.6999999999999993</v>
      </c>
      <c r="J18" s="11">
        <v>8.3000000000000007</v>
      </c>
      <c r="K18" s="11">
        <v>10</v>
      </c>
      <c r="L18" s="11">
        <v>10</v>
      </c>
      <c r="M18" s="11">
        <v>10</v>
      </c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8.25" x14ac:dyDescent="0.25">
      <c r="A19" s="9" t="s">
        <v>9</v>
      </c>
      <c r="B19" s="13" t="s">
        <v>135</v>
      </c>
      <c r="C19" s="34">
        <f>SUM(C20:C22)/3</f>
        <v>8.7333333333333325</v>
      </c>
      <c r="D19" s="33">
        <f>SUM(D20:D22)/3</f>
        <v>9.6</v>
      </c>
      <c r="E19" s="34">
        <f>SUM(E20:E22)/3</f>
        <v>9.1666666666666661</v>
      </c>
      <c r="F19" s="34">
        <f>SUM(F20:F22)/3</f>
        <v>9.4333333333333336</v>
      </c>
      <c r="G19" s="34">
        <f>SUM(G20:G22)/3</f>
        <v>9.1666666666666661</v>
      </c>
      <c r="H19" s="34">
        <f>SUM(H20:H22)/3</f>
        <v>9.4333333333333336</v>
      </c>
      <c r="I19" s="34">
        <f>SUM(I20:I22)/3</f>
        <v>8.5666666666666682</v>
      </c>
      <c r="J19" s="34">
        <f>SUM(J20:J22)/3</f>
        <v>8.2000000000000011</v>
      </c>
      <c r="K19" s="34">
        <f>SUM(K20:K22)/3</f>
        <v>8.8333333333333339</v>
      </c>
      <c r="L19" s="34">
        <f>SUM(L20:L22)/3</f>
        <v>9.9</v>
      </c>
      <c r="M19" s="34">
        <f>SUM(M20:M22)/3</f>
        <v>9.2999999999999989</v>
      </c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8.25" x14ac:dyDescent="0.25">
      <c r="A20" s="9" t="s">
        <v>136</v>
      </c>
      <c r="B20" s="6" t="s">
        <v>137</v>
      </c>
      <c r="C20" s="11">
        <v>7.6</v>
      </c>
      <c r="D20" s="11">
        <v>8.9</v>
      </c>
      <c r="E20" s="11">
        <v>7.5</v>
      </c>
      <c r="F20" s="11">
        <v>8.3000000000000007</v>
      </c>
      <c r="G20" s="11">
        <v>7.5</v>
      </c>
      <c r="H20" s="11">
        <v>9.6999999999999993</v>
      </c>
      <c r="I20" s="11">
        <v>7.8</v>
      </c>
      <c r="J20" s="11">
        <v>8</v>
      </c>
      <c r="K20" s="11">
        <v>8.6</v>
      </c>
      <c r="L20" s="11">
        <v>9.8000000000000007</v>
      </c>
      <c r="M20" s="11">
        <v>8.4</v>
      </c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8.25" x14ac:dyDescent="0.25">
      <c r="A21" s="9" t="s">
        <v>138</v>
      </c>
      <c r="B21" s="6" t="s">
        <v>139</v>
      </c>
      <c r="C21" s="11">
        <v>9.1</v>
      </c>
      <c r="D21" s="11">
        <v>9.9</v>
      </c>
      <c r="E21" s="11">
        <v>10</v>
      </c>
      <c r="F21" s="11">
        <v>10</v>
      </c>
      <c r="G21" s="11">
        <v>10</v>
      </c>
      <c r="H21" s="11">
        <v>8.8000000000000007</v>
      </c>
      <c r="I21" s="11">
        <v>9.3000000000000007</v>
      </c>
      <c r="J21" s="11">
        <v>8.5</v>
      </c>
      <c r="K21" s="11">
        <v>7.9</v>
      </c>
      <c r="L21" s="11">
        <v>9.9</v>
      </c>
      <c r="M21" s="11">
        <v>10</v>
      </c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8.25" x14ac:dyDescent="0.25">
      <c r="A22" s="9" t="s">
        <v>140</v>
      </c>
      <c r="B22" s="6" t="s">
        <v>141</v>
      </c>
      <c r="C22" s="11">
        <v>9.5</v>
      </c>
      <c r="D22" s="11">
        <v>10</v>
      </c>
      <c r="E22" s="11">
        <v>10</v>
      </c>
      <c r="F22" s="11">
        <v>10</v>
      </c>
      <c r="G22" s="11">
        <v>10</v>
      </c>
      <c r="H22" s="11">
        <v>9.8000000000000007</v>
      </c>
      <c r="I22" s="11">
        <v>8.6</v>
      </c>
      <c r="J22" s="11">
        <v>8.1</v>
      </c>
      <c r="K22" s="11">
        <v>10</v>
      </c>
      <c r="L22" s="11">
        <v>10</v>
      </c>
      <c r="M22" s="11">
        <v>9.5</v>
      </c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</sheetData>
  <mergeCells count="1">
    <mergeCell ref="A2:V2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BreakPreview" zoomScale="70" zoomScaleNormal="100" zoomScaleSheetLayoutView="70" workbookViewId="0">
      <pane ySplit="1" topLeftCell="A2" activePane="bottomLeft" state="frozen"/>
      <selection pane="bottomLeft" activeCell="D27" sqref="D27"/>
    </sheetView>
  </sheetViews>
  <sheetFormatPr defaultRowHeight="15" x14ac:dyDescent="0.25"/>
  <cols>
    <col min="1" max="1" width="5.7109375" customWidth="1"/>
    <col min="2" max="2" width="32.28515625" customWidth="1"/>
    <col min="17" max="17" width="15.7109375" customWidth="1"/>
  </cols>
  <sheetData>
    <row r="1" spans="1:22" ht="41.25" customHeight="1" x14ac:dyDescent="0.25">
      <c r="A1" s="9" t="s">
        <v>142</v>
      </c>
      <c r="B1" s="9" t="s">
        <v>104</v>
      </c>
      <c r="C1" s="29">
        <v>1</v>
      </c>
      <c r="D1" s="29">
        <v>2</v>
      </c>
      <c r="E1" s="32">
        <v>3</v>
      </c>
      <c r="F1" s="29">
        <v>5</v>
      </c>
      <c r="G1" s="29" t="s">
        <v>150</v>
      </c>
      <c r="H1" s="29" t="s">
        <v>156</v>
      </c>
      <c r="I1" s="29" t="s">
        <v>151</v>
      </c>
      <c r="J1" s="29" t="s">
        <v>152</v>
      </c>
      <c r="K1" s="29" t="s">
        <v>153</v>
      </c>
      <c r="L1" s="29" t="s">
        <v>154</v>
      </c>
      <c r="M1" s="31" t="s">
        <v>155</v>
      </c>
      <c r="N1" s="10"/>
      <c r="O1" s="10"/>
      <c r="P1" s="10"/>
      <c r="Q1" s="22"/>
      <c r="R1" s="22"/>
      <c r="S1" s="22"/>
      <c r="T1" s="22"/>
      <c r="U1" s="22"/>
      <c r="V1" s="10"/>
    </row>
    <row r="2" spans="1:22" ht="25.5" customHeight="1" x14ac:dyDescent="0.25">
      <c r="A2" s="46" t="s">
        <v>105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s="1" customFormat="1" ht="42" customHeight="1" x14ac:dyDescent="0.2">
      <c r="A3" s="9" t="s">
        <v>3</v>
      </c>
      <c r="B3" s="13" t="s">
        <v>106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1"/>
      <c r="O3" s="11"/>
      <c r="P3" s="11"/>
      <c r="Q3" s="11"/>
      <c r="R3" s="11"/>
      <c r="S3" s="11"/>
      <c r="T3" s="11"/>
      <c r="U3" s="11"/>
      <c r="V3" s="11"/>
    </row>
    <row r="4" spans="1:22" s="1" customFormat="1" ht="45" customHeight="1" x14ac:dyDescent="0.2">
      <c r="A4" s="9" t="s">
        <v>107</v>
      </c>
      <c r="B4" s="6" t="s">
        <v>108</v>
      </c>
      <c r="C4" s="15">
        <f>('вопросы и бал оц на отв № 1'!D9+'своды школ'!C4)/2</f>
        <v>4.9000000000000004</v>
      </c>
      <c r="D4" s="15">
        <f>('вопросы и бал оц на отв № 1'!E9+'своды школ'!D4)/2</f>
        <v>7.75</v>
      </c>
      <c r="E4" s="15">
        <f>('вопросы и бал оц на отв № 1'!F9+'своды школ'!F4)/2</f>
        <v>6.8</v>
      </c>
      <c r="F4" s="15">
        <f>('вопросы и бал оц на отв № 1'!G9+'своды школ'!G4)/2</f>
        <v>8.25</v>
      </c>
      <c r="G4" s="15">
        <f>('вопросы и бал оц на отв № 1'!J9+'своды школ'!H4)/2</f>
        <v>7.3</v>
      </c>
      <c r="H4" s="15">
        <f>('вопросы и бал оц на отв № 1'!K9+'своды школ'!I4)/2</f>
        <v>7.05</v>
      </c>
      <c r="I4" s="15">
        <f>('вопросы и бал оц на отв № 1'!L9+'своды школ'!J4)/2</f>
        <v>5.0999999999999996</v>
      </c>
      <c r="J4" s="15">
        <f>('вопросы и бал оц на отв № 1'!M9+'своды школ'!K4)/2</f>
        <v>8.1</v>
      </c>
      <c r="K4" s="15">
        <f>('вопросы и бал оц на отв № 1'!N9+'своды школ'!L4)/2</f>
        <v>7.5</v>
      </c>
      <c r="L4" s="15">
        <f>('вопросы и бал оц на отв № 1'!P9+'своды школ'!M4)/2</f>
        <v>3.8</v>
      </c>
      <c r="M4" s="15">
        <f>('вопросы и бал оц на отв № 1'!N9+'своды школ'!M4)/2</f>
        <v>6.8</v>
      </c>
      <c r="N4" s="15">
        <f>('вопросы и бал оц на отв № 1'!S9+'своды школ'!S4)/2</f>
        <v>0</v>
      </c>
      <c r="O4" s="15">
        <f>('вопросы и бал оц на отв № 1'!T9+'своды школ'!T4)/2</f>
        <v>0</v>
      </c>
      <c r="P4" s="15">
        <f>('вопросы и бал оц на отв № 1'!U9+'своды школ'!U4)/2</f>
        <v>0</v>
      </c>
      <c r="Q4" s="15" t="e">
        <f>('вопросы и бал оц на отв № 1'!#REF!+'своды школ'!#REF!)/2</f>
        <v>#REF!</v>
      </c>
      <c r="R4" s="15">
        <f>('вопросы и бал оц на отв № 1'!AF9+'своды школ'!AE4)/2</f>
        <v>0</v>
      </c>
      <c r="S4" s="15">
        <f>('вопросы и бал оц на отв № 1'!AG9+'своды школ'!AF4)/2</f>
        <v>0</v>
      </c>
      <c r="T4" s="15">
        <f>('вопросы и бал оц на отв № 1'!AH9+'своды школ'!AG4)/2</f>
        <v>0</v>
      </c>
      <c r="U4" s="15">
        <f>('вопросы и бал оц на отв № 1'!AI9+'своды школ'!AH4)/2</f>
        <v>0</v>
      </c>
      <c r="V4" s="15">
        <f>('вопросы и бал оц на отв № 1'!AJ9+'своды школ'!AI4)/2</f>
        <v>0</v>
      </c>
    </row>
    <row r="5" spans="1:22" s="1" customFormat="1" ht="38.25" customHeight="1" x14ac:dyDescent="0.2">
      <c r="A5" s="9" t="s">
        <v>109</v>
      </c>
      <c r="B5" s="6" t="s">
        <v>110</v>
      </c>
      <c r="C5" s="15">
        <f>('вопросы и бал оц на отв № 1'!D22+'своды школ'!C5)/2</f>
        <v>6.65</v>
      </c>
      <c r="D5" s="15">
        <f>('вопросы и бал оц на отв № 1'!E22+'своды школ'!D5)/2</f>
        <v>7.3</v>
      </c>
      <c r="E5" s="15">
        <f>('вопросы и бал оц на отв № 1'!F22+'своды школ'!F5)/2</f>
        <v>7.2</v>
      </c>
      <c r="F5" s="15">
        <f>('вопросы и бал оц на отв № 1'!G22+'своды школ'!G5)/2</f>
        <v>6.25</v>
      </c>
      <c r="G5" s="15">
        <f>('вопросы и бал оц на отв № 1'!J22+'своды школ'!H5)/2</f>
        <v>8.65</v>
      </c>
      <c r="H5" s="15">
        <f>('вопросы и бал оц на отв № 1'!K22+'своды школ'!I5)/2</f>
        <v>8.25</v>
      </c>
      <c r="I5" s="15">
        <f>('вопросы и бал оц на отв № 1'!L22+'своды школ'!J5)/2</f>
        <v>7.4</v>
      </c>
      <c r="J5" s="15">
        <f>('вопросы и бал оц на отв № 1'!M22+'своды школ'!K5)/2</f>
        <v>9.85</v>
      </c>
      <c r="K5" s="15">
        <f>('вопросы и бал оц на отв № 1'!N22+'своды школ'!L5)/2</f>
        <v>9.4499999999999993</v>
      </c>
      <c r="L5" s="15">
        <f>('вопросы и бал оц на отв № 1'!P22+'своды школ'!M5)/2</f>
        <v>3.4</v>
      </c>
      <c r="M5" s="15">
        <f>('вопросы и бал оц на отв № 1'!N22+'своды школ'!M5)/2</f>
        <v>7.9</v>
      </c>
      <c r="N5" s="15">
        <f>('вопросы и бал оц на отв № 1'!S22+'своды школ'!S5)/2</f>
        <v>0</v>
      </c>
      <c r="O5" s="15">
        <f>('вопросы и бал оц на отв № 1'!T22+'своды школ'!T5)/2</f>
        <v>0</v>
      </c>
      <c r="P5" s="15">
        <f>('вопросы и бал оц на отв № 1'!U22+'своды школ'!U5)/2</f>
        <v>0</v>
      </c>
      <c r="Q5" s="15" t="e">
        <f>('вопросы и бал оц на отв № 1'!#REF!+'своды школ'!#REF!)/2</f>
        <v>#REF!</v>
      </c>
      <c r="R5" s="15">
        <f>('вопросы и бал оц на отв № 1'!AF22+'своды школ'!AE5)/2</f>
        <v>0</v>
      </c>
      <c r="S5" s="15">
        <f>('вопросы и бал оц на отв № 1'!AG22+'своды школ'!AF5)/2</f>
        <v>0</v>
      </c>
      <c r="T5" s="15">
        <f>('вопросы и бал оц на отв № 1'!AH22+'своды школ'!AG5)/2</f>
        <v>0</v>
      </c>
      <c r="U5" s="15">
        <f>('вопросы и бал оц на отв № 1'!AI22+'своды школ'!AH5)/2</f>
        <v>0</v>
      </c>
      <c r="V5" s="15">
        <f>('вопросы и бал оц на отв № 1'!AJ22+'своды школ'!AI5)/2</f>
        <v>0</v>
      </c>
    </row>
    <row r="6" spans="1:22" s="1" customFormat="1" ht="93" customHeight="1" x14ac:dyDescent="0.2">
      <c r="A6" s="9" t="s">
        <v>111</v>
      </c>
      <c r="B6" s="6" t="s">
        <v>112</v>
      </c>
      <c r="C6" s="15">
        <f>('вопросы и бал оц на отв № 1'!D31+'своды школ'!C6)/2</f>
        <v>6.7</v>
      </c>
      <c r="D6" s="15">
        <f>('вопросы и бал оц на отв № 1'!E31+'своды школ'!D6)/2</f>
        <v>7.8</v>
      </c>
      <c r="E6" s="15">
        <f>('вопросы и бал оц на отв № 1'!F31+'своды школ'!F6)/2</f>
        <v>8.1</v>
      </c>
      <c r="F6" s="15">
        <f>('вопросы и бал оц на отв № 1'!G31+'своды школ'!G6)/2</f>
        <v>7.75</v>
      </c>
      <c r="G6" s="15">
        <f>('вопросы и бал оц на отв № 1'!J31+'своды школ'!H6)/2</f>
        <v>6.25</v>
      </c>
      <c r="H6" s="15">
        <f>('вопросы и бал оц на отв № 1'!K31+'своды школ'!I6)/2</f>
        <v>7.75</v>
      </c>
      <c r="I6" s="15">
        <f>('вопросы и бал оц на отв № 1'!L31+'своды школ'!J6)/2</f>
        <v>6.9</v>
      </c>
      <c r="J6" s="15">
        <f>('вопросы и бал оц на отв № 1'!M31+'своды школ'!K6)/2</f>
        <v>7.75</v>
      </c>
      <c r="K6" s="15">
        <f>('вопросы и бал оц на отв № 1'!N31+'своды школ'!L6)/2</f>
        <v>10</v>
      </c>
      <c r="L6" s="15">
        <f>('вопросы и бал оц на отв № 1'!P31+'своды школ'!M6)/2</f>
        <v>4.5999999999999996</v>
      </c>
      <c r="M6" s="15">
        <f>('вопросы и бал оц на отв № 1'!N31+'своды школ'!M6)/2</f>
        <v>9.6</v>
      </c>
      <c r="N6" s="15">
        <f>('вопросы и бал оц на отв № 1'!S31+'своды школ'!S6)/2</f>
        <v>0</v>
      </c>
      <c r="O6" s="15">
        <f>('вопросы и бал оц на отв № 1'!T31+'своды школ'!T6)/2</f>
        <v>0</v>
      </c>
      <c r="P6" s="15">
        <f>('вопросы и бал оц на отв № 1'!U31+'своды школ'!U6)/2</f>
        <v>0</v>
      </c>
      <c r="Q6" s="15" t="e">
        <f>('вопросы и бал оц на отв № 1'!#REF!+'своды школ'!#REF!)/2</f>
        <v>#REF!</v>
      </c>
      <c r="R6" s="15">
        <f>('вопросы и бал оц на отв № 1'!AF31+'своды школ'!AE6)/2</f>
        <v>0</v>
      </c>
      <c r="S6" s="15">
        <f>('вопросы и бал оц на отв № 1'!AG31+'своды школ'!AF6)/2</f>
        <v>0</v>
      </c>
      <c r="T6" s="15">
        <f>('вопросы и бал оц на отв № 1'!AH31+'своды школ'!AG6)/2</f>
        <v>0</v>
      </c>
      <c r="U6" s="15">
        <f>('вопросы и бал оц на отв № 1'!AI31+'своды школ'!AH6)/2</f>
        <v>0</v>
      </c>
      <c r="V6" s="15">
        <f>('вопросы и бал оц на отв № 1'!AJ31+'своды школ'!AI6)/2</f>
        <v>0</v>
      </c>
    </row>
    <row r="7" spans="1:22" ht="76.5" x14ac:dyDescent="0.25">
      <c r="A7" s="9" t="s">
        <v>113</v>
      </c>
      <c r="B7" s="6" t="s">
        <v>114</v>
      </c>
      <c r="C7" s="15">
        <f>('вопросы и бал оц на отв № 1'!D38+'своды школ'!C7)/2</f>
        <v>4.0999999999999996</v>
      </c>
      <c r="D7" s="15">
        <f>('вопросы и бал оц на отв № 1'!E38+'своды школ'!D7)/2</f>
        <v>5</v>
      </c>
      <c r="E7" s="15">
        <f>('вопросы и бал оц на отв № 1'!F38+'своды школ'!F7)/2</f>
        <v>3.75</v>
      </c>
      <c r="F7" s="15">
        <f>('вопросы и бал оц на отв № 1'!G38+'своды школ'!G7)/2</f>
        <v>5</v>
      </c>
      <c r="G7" s="15">
        <f>('вопросы и бал оц на отв № 1'!J38+'своды школ'!H7)/2</f>
        <v>4.5999999999999996</v>
      </c>
      <c r="H7" s="15">
        <f>('вопросы и бал оц на отв № 1'!K38+'своды школ'!I7)/2</f>
        <v>4.9000000000000004</v>
      </c>
      <c r="I7" s="15">
        <f>('вопросы и бал оц на отв № 1'!L38+'своды школ'!J7)/2</f>
        <v>3.95</v>
      </c>
      <c r="J7" s="15">
        <f>('вопросы и бал оц на отв № 1'!M38+'своды школ'!K7)/2</f>
        <v>4.8</v>
      </c>
      <c r="K7" s="15">
        <f>('вопросы и бал оц на отв № 1'!N38+'своды школ'!L7)/2</f>
        <v>5</v>
      </c>
      <c r="L7" s="15">
        <f>('вопросы и бал оц на отв № 1'!P38+'своды школ'!M7)/2</f>
        <v>4.0999999999999996</v>
      </c>
      <c r="M7" s="15">
        <f>('вопросы и бал оц на отв № 1'!N38+'своды школ'!M7)/2</f>
        <v>4.0999999999999996</v>
      </c>
      <c r="N7" s="15">
        <f>('вопросы и бал оц на отв № 1'!S38+'своды школ'!S7)/2</f>
        <v>0</v>
      </c>
      <c r="O7" s="15">
        <f>('вопросы и бал оц на отв № 1'!T38+'своды школ'!T7)/2</f>
        <v>0</v>
      </c>
      <c r="P7" s="15">
        <f>('вопросы и бал оц на отв № 1'!U38+'своды школ'!U7)/2</f>
        <v>0</v>
      </c>
      <c r="Q7" s="15" t="e">
        <f>('вопросы и бал оц на отв № 1'!#REF!+'своды школ'!#REF!)/2</f>
        <v>#REF!</v>
      </c>
      <c r="R7" s="15">
        <f>('вопросы и бал оц на отв № 1'!AF38+'своды школ'!AE7)/2</f>
        <v>0</v>
      </c>
      <c r="S7" s="15">
        <f>('вопросы и бал оц на отв № 1'!AG38+'своды школ'!AF7)/2</f>
        <v>0</v>
      </c>
      <c r="T7" s="15">
        <f>('вопросы и бал оц на отв № 1'!AH38+'своды школ'!AG7)/2</f>
        <v>0</v>
      </c>
      <c r="U7" s="15">
        <f>('вопросы и бал оц на отв № 1'!AI38+'своды школ'!AH7)/2</f>
        <v>0</v>
      </c>
      <c r="V7" s="15">
        <f>('вопросы и бал оц на отв № 1'!AJ38+'своды школ'!AI7)/2</f>
        <v>0</v>
      </c>
    </row>
    <row r="8" spans="1:22" ht="38.25" x14ac:dyDescent="0.25">
      <c r="A8" s="9" t="s">
        <v>5</v>
      </c>
      <c r="B8" s="13" t="s">
        <v>115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1"/>
      <c r="O8" s="11"/>
      <c r="P8" s="11"/>
      <c r="Q8" s="11"/>
      <c r="R8" s="11"/>
      <c r="S8" s="11"/>
      <c r="T8" s="11"/>
      <c r="U8" s="11"/>
      <c r="V8" s="11"/>
    </row>
    <row r="9" spans="1:22" ht="38.25" x14ac:dyDescent="0.25">
      <c r="A9" s="9" t="s">
        <v>116</v>
      </c>
      <c r="B9" s="6" t="s">
        <v>117</v>
      </c>
      <c r="C9" s="11">
        <f>('вопросы и бал оц на отв № 1'!D53+'своды школ'!C9)/2</f>
        <v>4</v>
      </c>
      <c r="D9" s="11">
        <f>('вопросы и бал оц на отв № 1'!E53+'своды школ'!D9)/2</f>
        <v>4.9000000000000004</v>
      </c>
      <c r="E9" s="11">
        <f>('вопросы и бал оц на отв № 1'!F53+'своды школ'!F9)/2</f>
        <v>3.75</v>
      </c>
      <c r="F9" s="11">
        <f>('вопросы и бал оц на отв № 1'!G53+'своды школ'!G9)/2</f>
        <v>3.75</v>
      </c>
      <c r="G9" s="11">
        <f>('вопросы и бал оц на отв № 1'!J53+'своды школ'!H9)/2</f>
        <v>1.25</v>
      </c>
      <c r="H9" s="11">
        <f>('вопросы и бал оц на отв № 1'!K53+'своды школ'!I9)/2</f>
        <v>4.5</v>
      </c>
      <c r="I9" s="11">
        <f>('вопросы и бал оц на отв № 1'!L53+'своды школ'!J9)/2</f>
        <v>3.95</v>
      </c>
      <c r="J9" s="11">
        <f>('вопросы и бал оц на отв № 1'!M53+'своды школ'!K9)/2</f>
        <v>4.6500000000000004</v>
      </c>
      <c r="K9" s="11">
        <f>('вопросы и бал оц на отв № 1'!N53+'своды школ'!L9)/2</f>
        <v>4.9000000000000004</v>
      </c>
      <c r="L9" s="11">
        <f>('вопросы и бал оц на отв № 1'!P53+'своды школ'!M9)/2</f>
        <v>2.8</v>
      </c>
      <c r="M9" s="11">
        <f>('вопросы и бал оц на отв № 1'!N53+'своды школ'!M9)/2</f>
        <v>2.8</v>
      </c>
      <c r="N9" s="11">
        <f>('вопросы и бал оц на отв № 1'!S53+'своды школ'!S9)/2</f>
        <v>0</v>
      </c>
      <c r="O9" s="11">
        <f>('вопросы и бал оц на отв № 1'!T53+'своды школ'!T9)/2</f>
        <v>0</v>
      </c>
      <c r="P9" s="11">
        <f>('вопросы и бал оц на отв № 1'!U53+'своды школ'!U9)/2</f>
        <v>0</v>
      </c>
      <c r="Q9" s="11" t="e">
        <f>('вопросы и бал оц на отв № 1'!#REF!+'своды школ'!#REF!)/2</f>
        <v>#REF!</v>
      </c>
      <c r="R9" s="11">
        <f>('вопросы и бал оц на отв № 1'!AF53+'своды школ'!AE9)/2</f>
        <v>0</v>
      </c>
      <c r="S9" s="11">
        <f>('вопросы и бал оц на отв № 1'!AG53+'своды школ'!AF9)/2</f>
        <v>0</v>
      </c>
      <c r="T9" s="11">
        <f>('вопросы и бал оц на отв № 1'!AH53+'своды школ'!AG9)/2</f>
        <v>0</v>
      </c>
      <c r="U9" s="11">
        <f>('вопросы и бал оц на отв № 1'!AI53+'своды школ'!AH9)/2</f>
        <v>0</v>
      </c>
      <c r="V9" s="11">
        <f>('вопросы и бал оц на отв № 1'!AJ53+'своды школ'!AI9)/2</f>
        <v>0</v>
      </c>
    </row>
    <row r="10" spans="1:22" ht="38.25" x14ac:dyDescent="0.25">
      <c r="A10" s="9" t="s">
        <v>118</v>
      </c>
      <c r="B10" s="6" t="s">
        <v>119</v>
      </c>
      <c r="C10" s="11">
        <f>('вопросы и бал оц на отв № 1'!D63+'своды школ'!C10)/2</f>
        <v>4.6500000000000004</v>
      </c>
      <c r="D10" s="11">
        <f>('вопросы и бал оц на отв № 1'!E63+'своды школ'!D10)/2</f>
        <v>5</v>
      </c>
      <c r="E10" s="11">
        <f>('вопросы и бал оц на отв № 1'!F63+'своды школ'!F10)/2</f>
        <v>2.75</v>
      </c>
      <c r="F10" s="11">
        <f>('вопросы и бал оц на отв № 1'!G63+'своды школ'!G10)/2</f>
        <v>5</v>
      </c>
      <c r="G10" s="11">
        <f>('вопросы и бал оц на отв № 1'!J63+'своды школ'!H10)/2</f>
        <v>3.7</v>
      </c>
      <c r="H10" s="11">
        <f>('вопросы и бал оц на отв № 1'!K63+'своды школ'!I10)/2</f>
        <v>2.2999999999999998</v>
      </c>
      <c r="I10" s="11">
        <f>('вопросы и бал оц на отв № 1'!L63+'своды школ'!J10)/2</f>
        <v>2.65</v>
      </c>
      <c r="J10" s="11">
        <f>('вопросы и бал оц на отв № 1'!M63+'своды школ'!K10)/2</f>
        <v>5</v>
      </c>
      <c r="K10" s="11">
        <f>('вопросы и бал оц на отв № 1'!N63+'своды школ'!L10)/2</f>
        <v>5</v>
      </c>
      <c r="L10" s="11">
        <f>('вопросы и бал оц на отв № 1'!P63+'своды школ'!M10)/2</f>
        <v>3.55</v>
      </c>
      <c r="M10" s="11">
        <f>('вопросы и бал оц на отв № 1'!N63+'своды школ'!M10)/2</f>
        <v>3.55</v>
      </c>
      <c r="N10" s="11">
        <f>('вопросы и бал оц на отв № 1'!S63+'своды школ'!S10)/2</f>
        <v>0</v>
      </c>
      <c r="O10" s="11">
        <f>('вопросы и бал оц на отв № 1'!T63+'своды школ'!T10)/2</f>
        <v>0</v>
      </c>
      <c r="P10" s="11">
        <f>('вопросы и бал оц на отв № 1'!U63+'своды школ'!U10)/2</f>
        <v>0</v>
      </c>
      <c r="Q10" s="11" t="e">
        <f>('вопросы и бал оц на отв № 1'!#REF!+'своды школ'!#REF!)/2</f>
        <v>#REF!</v>
      </c>
      <c r="R10" s="11">
        <f>('вопросы и бал оц на отв № 1'!AF63+'своды школ'!AE10)/2</f>
        <v>0</v>
      </c>
      <c r="S10" s="11">
        <f>('вопросы и бал оц на отв № 1'!AG63+'своды школ'!AF10)/2</f>
        <v>0</v>
      </c>
      <c r="T10" s="11">
        <f>('вопросы и бал оц на отв № 1'!AH63+'своды школ'!AG10)/2</f>
        <v>0</v>
      </c>
      <c r="U10" s="11">
        <f>('вопросы и бал оц на отв № 1'!AI63+'своды школ'!AH10)/2</f>
        <v>0</v>
      </c>
      <c r="V10" s="11">
        <f>('вопросы и бал оц на отв № 1'!AJ63+'своды школ'!AI10)/2</f>
        <v>0</v>
      </c>
    </row>
    <row r="11" spans="1:22" ht="25.5" x14ac:dyDescent="0.25">
      <c r="A11" s="9" t="s">
        <v>120</v>
      </c>
      <c r="B11" s="6" t="s">
        <v>121</v>
      </c>
      <c r="C11" s="14">
        <f>('вопросы и бал оц на отв № 1'!D70+'своды школ'!C11)/2</f>
        <v>6.25</v>
      </c>
      <c r="D11" s="14">
        <f>('вопросы и бал оц на отв № 1'!E70+'своды школ'!D11)/2</f>
        <v>5.85</v>
      </c>
      <c r="E11" s="14">
        <f>('вопросы и бал оц на отв № 1'!F70+'своды школ'!F11)/2</f>
        <v>5.45</v>
      </c>
      <c r="F11" s="14">
        <f>('вопросы и бал оц на отв № 1'!G70+'своды школ'!G11)/2</f>
        <v>6.5</v>
      </c>
      <c r="G11" s="14">
        <f>('вопросы и бал оц на отв № 1'!J70+'своды школ'!H11)/2</f>
        <v>5.25</v>
      </c>
      <c r="H11" s="14">
        <f>('вопросы и бал оц на отв № 1'!K70+'своды школ'!I11)/2</f>
        <v>6</v>
      </c>
      <c r="I11" s="14">
        <f>('вопросы и бал оц на отв № 1'!L70+'своды школ'!J11)/2</f>
        <v>5.25</v>
      </c>
      <c r="J11" s="14">
        <f>('вопросы и бал оц на отв № 1'!M70+'своды школ'!K11)/2</f>
        <v>5.3</v>
      </c>
      <c r="K11" s="14">
        <f>('вопросы и бал оц на отв № 1'!N70+'своды школ'!L11)/2</f>
        <v>6.45</v>
      </c>
      <c r="L11" s="14">
        <f>('вопросы и бал оц на отв № 1'!P70+'своды школ'!M11)/2</f>
        <v>4.05</v>
      </c>
      <c r="M11" s="14">
        <f>('вопросы и бал оц на отв № 1'!N70+'своды школ'!M11)/2</f>
        <v>5.55</v>
      </c>
      <c r="N11" s="14">
        <f>('вопросы и бал оц на отв № 1'!S70+'своды школ'!S11)/2</f>
        <v>0</v>
      </c>
      <c r="O11" s="14">
        <f>('вопросы и бал оц на отв № 1'!T70+'своды школ'!T11)/2</f>
        <v>0</v>
      </c>
      <c r="P11" s="14">
        <f>('вопросы и бал оц на отв № 1'!U70+'своды школ'!U11)/2</f>
        <v>0</v>
      </c>
      <c r="Q11" s="14" t="e">
        <f>('вопросы и бал оц на отв № 1'!#REF!+'своды школ'!#REF!)/2</f>
        <v>#REF!</v>
      </c>
      <c r="R11" s="14">
        <f>('вопросы и бал оц на отв № 1'!AF70+'своды школ'!AE11)/2</f>
        <v>0</v>
      </c>
      <c r="S11" s="14">
        <f>('вопросы и бал оц на отв № 1'!AG70+'своды школ'!AF11)/2</f>
        <v>0</v>
      </c>
      <c r="T11" s="14">
        <f>('вопросы и бал оц на отв № 1'!AH70+'своды школ'!AG11)/2</f>
        <v>0</v>
      </c>
      <c r="U11" s="14">
        <f>('вопросы и бал оц на отв № 1'!AI70+'своды школ'!AH11)/2</f>
        <v>0</v>
      </c>
      <c r="V11" s="14">
        <f>('вопросы и бал оц на отв № 1'!AJ70+'своды школ'!AI11)/2</f>
        <v>0</v>
      </c>
    </row>
    <row r="12" spans="1:22" ht="25.5" x14ac:dyDescent="0.25">
      <c r="A12" s="9" t="s">
        <v>122</v>
      </c>
      <c r="B12" s="6" t="s">
        <v>123</v>
      </c>
      <c r="C12" s="11">
        <f>('вопросы и бал оц на отв № 1'!D80+'своды школ'!C12)/2</f>
        <v>4.4000000000000004</v>
      </c>
      <c r="D12" s="11">
        <f>('вопросы и бал оц на отв № 1'!E80+'своды школ'!D12)/2</f>
        <v>5</v>
      </c>
      <c r="E12" s="11">
        <f>('вопросы и бал оц на отв № 1'!F80+'своды школ'!F12)/2</f>
        <v>4.25</v>
      </c>
      <c r="F12" s="11">
        <f>('вопросы и бал оц на отв № 1'!G80+'своды школ'!G12)/2</f>
        <v>5</v>
      </c>
      <c r="G12" s="11">
        <f>('вопросы и бал оц на отв № 1'!J80+'своды школ'!H12)/2</f>
        <v>5.4</v>
      </c>
      <c r="H12" s="11">
        <f>('вопросы и бал оц на отв № 1'!K80+'своды школ'!I12)/2</f>
        <v>5.4</v>
      </c>
      <c r="I12" s="11">
        <f>('вопросы и бал оц на отв № 1'!L80+'своды школ'!J12)/2</f>
        <v>3.95</v>
      </c>
      <c r="J12" s="11">
        <f>('вопросы и бал оц на отв № 1'!M80+'своды школ'!K12)/2</f>
        <v>5.5</v>
      </c>
      <c r="K12" s="11">
        <f>('вопросы и бал оц на отв № 1'!N80+'своды школ'!L12)/2</f>
        <v>5.5</v>
      </c>
      <c r="L12" s="11">
        <f>('вопросы и бал оц на отв № 1'!P80+'своды школ'!M12)/2</f>
        <v>5</v>
      </c>
      <c r="M12" s="11">
        <f>('вопросы и бал оц на отв № 1'!N80+'своды школ'!M12)/2</f>
        <v>5.5</v>
      </c>
      <c r="N12" s="11">
        <f>('вопросы и бал оц на отв № 1'!S80+'своды школ'!S12)/2</f>
        <v>0</v>
      </c>
      <c r="O12" s="11">
        <f>('вопросы и бал оц на отв № 1'!T80+'своды школ'!T12)/2</f>
        <v>0</v>
      </c>
      <c r="P12" s="11">
        <f>('вопросы и бал оц на отв № 1'!U80+'своды школ'!U12)/2</f>
        <v>0</v>
      </c>
      <c r="Q12" s="11" t="e">
        <f>('вопросы и бал оц на отв № 1'!#REF!+'своды школ'!#REF!)/2</f>
        <v>#REF!</v>
      </c>
      <c r="R12" s="11">
        <f>('вопросы и бал оц на отв № 1'!AF80+'своды школ'!AE12)/2</f>
        <v>0</v>
      </c>
      <c r="S12" s="11">
        <f>('вопросы и бал оц на отв № 1'!AG80+'своды школ'!AF12)/2</f>
        <v>0</v>
      </c>
      <c r="T12" s="11">
        <f>('вопросы и бал оц на отв № 1'!AH80+'своды школ'!AG12)/2</f>
        <v>0</v>
      </c>
      <c r="U12" s="11">
        <f>('вопросы и бал оц на отв № 1'!AI80+'своды школ'!AH12)/2</f>
        <v>0</v>
      </c>
      <c r="V12" s="11">
        <f>('вопросы и бал оц на отв № 1'!AJ80+'своды школ'!AI12)/2</f>
        <v>0</v>
      </c>
    </row>
    <row r="13" spans="1:22" ht="140.25" x14ac:dyDescent="0.25">
      <c r="A13" s="9" t="s">
        <v>124</v>
      </c>
      <c r="B13" s="6" t="s">
        <v>125</v>
      </c>
      <c r="C13" s="11">
        <f>('вопросы и бал оц на отв № 1'!D89+'своды школ'!C13)/2</f>
        <v>4.9000000000000004</v>
      </c>
      <c r="D13" s="11">
        <f>('вопросы и бал оц на отв № 1'!E89+'своды школ'!D13)/2</f>
        <v>7</v>
      </c>
      <c r="E13" s="11">
        <f>('вопросы и бал оц на отв № 1'!F89+'своды школ'!F13)/2</f>
        <v>5.75</v>
      </c>
      <c r="F13" s="11">
        <f>('вопросы и бал оц на отв № 1'!G89+'своды школ'!G13)/2</f>
        <v>5.25</v>
      </c>
      <c r="G13" s="11">
        <f>('вопросы и бал оц на отв № 1'!J89+'своды школ'!H13)/2</f>
        <v>6.45</v>
      </c>
      <c r="H13" s="11">
        <f>('вопросы и бал оц на отв № 1'!K89+'своды школ'!I13)/2</f>
        <v>6.2</v>
      </c>
      <c r="I13" s="11">
        <f>('вопросы и бал оц на отв № 1'!L89+'своды школ'!J13)/2</f>
        <v>4.45</v>
      </c>
      <c r="J13" s="11">
        <f>('вопросы и бал оц на отв № 1'!M89+'своды школ'!K13)/2</f>
        <v>5.8</v>
      </c>
      <c r="K13" s="11">
        <f>('вопросы и бал оц на отв № 1'!N89+'своды школ'!L13)/2</f>
        <v>6.35</v>
      </c>
      <c r="L13" s="11">
        <f>('вопросы и бал оц на отв № 1'!P89+'своды школ'!M13)/2</f>
        <v>4.2</v>
      </c>
      <c r="M13" s="11">
        <f>('вопросы и бал оц на отв № 1'!N89+'своды школ'!M13)/2</f>
        <v>5.7</v>
      </c>
      <c r="N13" s="11">
        <f>('вопросы и бал оц на отв № 1'!S89+'своды школ'!S13)/2</f>
        <v>0</v>
      </c>
      <c r="O13" s="11">
        <f>('вопросы и бал оц на отв № 1'!T89+'своды школ'!T13)/2</f>
        <v>0</v>
      </c>
      <c r="P13" s="11">
        <f>('вопросы и бал оц на отв № 1'!U89+'своды школ'!U13)/2</f>
        <v>0</v>
      </c>
      <c r="Q13" s="11" t="e">
        <f>('вопросы и бал оц на отв № 1'!#REF!+'своды школ'!#REF!)/2</f>
        <v>#REF!</v>
      </c>
      <c r="R13" s="11">
        <f>('вопросы и бал оц на отв № 1'!AF89+'своды школ'!AE13)/2</f>
        <v>0</v>
      </c>
      <c r="S13" s="11">
        <f>('вопросы и бал оц на отв № 1'!AG89+'своды школ'!AF13)/2</f>
        <v>0</v>
      </c>
      <c r="T13" s="11">
        <f>('вопросы и бал оц на отв № 1'!AH89+'своды школ'!AG13)/2</f>
        <v>0</v>
      </c>
      <c r="U13" s="11">
        <f>('вопросы и бал оц на отв № 1'!AI89+'своды школ'!AH13)/2</f>
        <v>0</v>
      </c>
      <c r="V13" s="11">
        <f>('вопросы и бал оц на отв № 1'!AJ89+'своды школ'!AI13)/2</f>
        <v>0</v>
      </c>
    </row>
    <row r="14" spans="1:22" ht="51" x14ac:dyDescent="0.25">
      <c r="A14" s="9" t="s">
        <v>126</v>
      </c>
      <c r="B14" s="6" t="s">
        <v>127</v>
      </c>
      <c r="C14" s="11">
        <f>('вопросы и бал оц на отв № 1'!D97+'своды школ'!C14)/2</f>
        <v>4.55</v>
      </c>
      <c r="D14" s="11">
        <f>('вопросы и бал оц на отв № 1'!E97+'своды школ'!D14)/2</f>
        <v>4.75</v>
      </c>
      <c r="E14" s="11">
        <f>('вопросы и бал оц на отв № 1'!F97+'своды школ'!F14)/2</f>
        <v>3.75</v>
      </c>
      <c r="F14" s="11">
        <f>('вопросы и бал оц на отв № 1'!G97+'своды школ'!G14)/2</f>
        <v>3.75</v>
      </c>
      <c r="G14" s="11">
        <f>('вопросы и бал оц на отв № 1'!J97+'своды школ'!H14)/2</f>
        <v>3.95</v>
      </c>
      <c r="H14" s="11">
        <f>('вопросы и бал оц на отв № 1'!K97+'своды школ'!I14)/2</f>
        <v>4.05</v>
      </c>
      <c r="I14" s="11">
        <f>('вопросы и бал оц на отв № 1'!L97+'своды школ'!J14)/2</f>
        <v>3.85</v>
      </c>
      <c r="J14" s="11">
        <f>('вопросы и бал оц на отв № 1'!M97+'своды школ'!K14)/2</f>
        <v>5</v>
      </c>
      <c r="K14" s="11">
        <f>('вопросы и бал оц на отв № 1'!N97+'своды школ'!L14)/2</f>
        <v>4.95</v>
      </c>
      <c r="L14" s="11">
        <f>('вопросы и бал оц на отв № 1'!P97+'своды школ'!M14)/2</f>
        <v>4.4000000000000004</v>
      </c>
      <c r="M14" s="11">
        <f>('вопросы и бал оц на отв № 1'!N97+'своды школ'!M14)/2</f>
        <v>4.4000000000000004</v>
      </c>
      <c r="N14" s="11">
        <f>('вопросы и бал оц на отв № 1'!S97+'своды школ'!S14)/2</f>
        <v>0</v>
      </c>
      <c r="O14" s="11">
        <f>('вопросы и бал оц на отв № 1'!T97+'своды школ'!T14)/2</f>
        <v>0</v>
      </c>
      <c r="P14" s="11">
        <f>('вопросы и бал оц на отв № 1'!U97+'своды школ'!U14)/2</f>
        <v>0</v>
      </c>
      <c r="Q14" s="11" t="e">
        <f>('вопросы и бал оц на отв № 1'!#REF!+'своды школ'!#REF!)/2</f>
        <v>#REF!</v>
      </c>
      <c r="R14" s="11">
        <f>('вопросы и бал оц на отв № 1'!AF97+'своды школ'!AE14)/2</f>
        <v>0</v>
      </c>
      <c r="S14" s="11">
        <f>('вопросы и бал оц на отв № 1'!AG97+'своды школ'!AF14)/2</f>
        <v>0</v>
      </c>
      <c r="T14" s="11">
        <f>('вопросы и бал оц на отв № 1'!AH97+'своды школ'!AG14)/2</f>
        <v>0</v>
      </c>
      <c r="U14" s="11">
        <f>('вопросы и бал оц на отв № 1'!AI97+'своды школ'!AH14)/2</f>
        <v>0</v>
      </c>
      <c r="V14" s="11">
        <f>('вопросы и бал оц на отв № 1'!AJ97+'своды школ'!AI14)/2</f>
        <v>0</v>
      </c>
    </row>
    <row r="15" spans="1:22" ht="63.75" x14ac:dyDescent="0.25">
      <c r="A15" s="9" t="s">
        <v>128</v>
      </c>
      <c r="B15" s="12" t="s">
        <v>129</v>
      </c>
      <c r="C15" s="11">
        <f>('вопросы и бал оц на отв № 1'!D108+'своды школ'!C15)/2</f>
        <v>3.1</v>
      </c>
      <c r="D15" s="11">
        <f>('вопросы и бал оц на отв № 1'!E108+'своды школ'!D15)/2</f>
        <v>3.9</v>
      </c>
      <c r="E15" s="11">
        <f>('вопросы и бал оц на отв № 1'!F108+'своды школ'!F15)/2</f>
        <v>3.75</v>
      </c>
      <c r="F15" s="11">
        <f>('вопросы и бал оц на отв № 1'!G108+'своды школ'!G15)/2</f>
        <v>2.5</v>
      </c>
      <c r="G15" s="11">
        <f>('вопросы и бал оц на отв № 1'!J108+'своды школ'!H15)/2</f>
        <v>4.9000000000000004</v>
      </c>
      <c r="H15" s="11">
        <f>('вопросы и бал оц на отв № 1'!K108+'своды школ'!I15)/2</f>
        <v>3.65</v>
      </c>
      <c r="I15" s="11">
        <f>('вопросы и бал оц на отв № 1'!L108+'своды школ'!J15)/2</f>
        <v>3.75</v>
      </c>
      <c r="J15" s="11">
        <f>('вопросы и бал оц на отв № 1'!M108+'своды школ'!K15)/2</f>
        <v>5</v>
      </c>
      <c r="K15" s="11">
        <f>('вопросы и бал оц на отв № 1'!N108+'своды школ'!L15)/2</f>
        <v>4.5</v>
      </c>
      <c r="L15" s="11">
        <f>('вопросы и бал оц на отв № 1'!P108+'своды школ'!M15)/2</f>
        <v>3.75</v>
      </c>
      <c r="M15" s="11">
        <f>('вопросы и бал оц на отв № 1'!N108+'своды школ'!M15)/2</f>
        <v>3.75</v>
      </c>
      <c r="N15" s="11">
        <f>('вопросы и бал оц на отв № 1'!S108+'своды школ'!S15)/2</f>
        <v>0</v>
      </c>
      <c r="O15" s="11">
        <f>('вопросы и бал оц на отв № 1'!T108+'своды школ'!T15)/2</f>
        <v>0</v>
      </c>
      <c r="P15" s="11">
        <f>('вопросы и бал оц на отв № 1'!U108+'своды школ'!U15)/2</f>
        <v>0</v>
      </c>
      <c r="Q15" s="11" t="e">
        <f>('вопросы и бал оц на отв № 1'!#REF!+'своды школ'!#REF!)/2</f>
        <v>#REF!</v>
      </c>
      <c r="R15" s="11">
        <f>('вопросы и бал оц на отв № 1'!AF108+'своды школ'!AE15)/2</f>
        <v>0</v>
      </c>
      <c r="S15" s="11">
        <f>('вопросы и бал оц на отв № 1'!AG108+'своды школ'!AF15)/2</f>
        <v>0</v>
      </c>
      <c r="T15" s="11">
        <f>('вопросы и бал оц на отв № 1'!AH108+'своды школ'!AG15)/2</f>
        <v>0</v>
      </c>
      <c r="U15" s="11">
        <f>('вопросы и бал оц на отв № 1'!AI108+'своды школ'!AH15)/2</f>
        <v>0</v>
      </c>
      <c r="V15" s="11">
        <f>('вопросы и бал оц на отв № 1'!AJ108+'своды школ'!AI15)/2</f>
        <v>0</v>
      </c>
    </row>
    <row r="16" spans="1:22" x14ac:dyDescent="0.25">
      <c r="A16" s="48" t="s">
        <v>143</v>
      </c>
      <c r="B16" s="49"/>
      <c r="C16" s="14">
        <f>C4+C5+C6+C7+C9+C10+C11+C12+C13+C14+C15</f>
        <v>54.199999999999996</v>
      </c>
      <c r="D16" s="14">
        <f t="shared" ref="D16:V16" si="0">D4+D5+D6+D7+D9+D10+D11+D12+D13+D14+D15</f>
        <v>64.25</v>
      </c>
      <c r="E16" s="14">
        <f t="shared" si="0"/>
        <v>55.300000000000004</v>
      </c>
      <c r="F16" s="14">
        <f t="shared" si="0"/>
        <v>59</v>
      </c>
      <c r="G16" s="14">
        <f t="shared" si="0"/>
        <v>57.7</v>
      </c>
      <c r="H16" s="14">
        <f t="shared" si="0"/>
        <v>60.05</v>
      </c>
      <c r="I16" s="14">
        <f t="shared" si="0"/>
        <v>51.2</v>
      </c>
      <c r="J16" s="14">
        <f t="shared" si="0"/>
        <v>66.75</v>
      </c>
      <c r="K16" s="14">
        <f t="shared" si="0"/>
        <v>69.600000000000009</v>
      </c>
      <c r="L16" s="14">
        <f t="shared" si="0"/>
        <v>43.65</v>
      </c>
      <c r="M16" s="14">
        <f t="shared" si="0"/>
        <v>59.65</v>
      </c>
      <c r="N16" s="14">
        <f t="shared" si="0"/>
        <v>0</v>
      </c>
      <c r="O16" s="14">
        <f t="shared" si="0"/>
        <v>0</v>
      </c>
      <c r="P16" s="14">
        <f t="shared" si="0"/>
        <v>0</v>
      </c>
      <c r="Q16" s="14" t="e">
        <f t="shared" si="0"/>
        <v>#REF!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4">
        <f t="shared" si="0"/>
        <v>0</v>
      </c>
      <c r="V16" s="14">
        <f t="shared" si="0"/>
        <v>0</v>
      </c>
    </row>
    <row r="17" spans="1:22" ht="25.5" x14ac:dyDescent="0.25">
      <c r="A17" s="9" t="s">
        <v>7</v>
      </c>
      <c r="B17" s="13" t="s">
        <v>130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5.5" x14ac:dyDescent="0.25">
      <c r="A18" s="9" t="s">
        <v>131</v>
      </c>
      <c r="B18" s="6" t="s">
        <v>132</v>
      </c>
      <c r="C18" s="11">
        <v>9.5</v>
      </c>
      <c r="D18" s="11">
        <v>9.9</v>
      </c>
      <c r="E18" s="11">
        <v>10</v>
      </c>
      <c r="F18" s="11">
        <v>10</v>
      </c>
      <c r="G18" s="11">
        <v>10</v>
      </c>
      <c r="H18" s="11">
        <v>9.6999999999999993</v>
      </c>
      <c r="I18" s="11">
        <v>9.8000000000000007</v>
      </c>
      <c r="J18" s="11">
        <v>8.1999999999999993</v>
      </c>
      <c r="K18" s="11">
        <v>10</v>
      </c>
      <c r="L18" s="11">
        <v>10</v>
      </c>
      <c r="M18" s="11">
        <v>10</v>
      </c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9" t="s">
        <v>133</v>
      </c>
      <c r="B19" s="6" t="s">
        <v>134</v>
      </c>
      <c r="C19" s="11">
        <v>9.6999999999999993</v>
      </c>
      <c r="D19" s="11">
        <v>9.9</v>
      </c>
      <c r="E19" s="11">
        <v>10</v>
      </c>
      <c r="F19" s="11">
        <v>10</v>
      </c>
      <c r="G19" s="11">
        <v>10</v>
      </c>
      <c r="H19" s="11">
        <v>9.6</v>
      </c>
      <c r="I19" s="11">
        <v>9.6999999999999993</v>
      </c>
      <c r="J19" s="11">
        <v>8.3000000000000007</v>
      </c>
      <c r="K19" s="11">
        <v>10</v>
      </c>
      <c r="L19" s="11">
        <v>10</v>
      </c>
      <c r="M19" s="11">
        <v>10</v>
      </c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8.25" x14ac:dyDescent="0.25">
      <c r="A20" s="9" t="s">
        <v>9</v>
      </c>
      <c r="B20" s="13" t="s">
        <v>135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8.25" x14ac:dyDescent="0.25">
      <c r="A21" s="9" t="s">
        <v>136</v>
      </c>
      <c r="B21" s="6" t="s">
        <v>137</v>
      </c>
      <c r="C21" s="11">
        <v>7.6</v>
      </c>
      <c r="D21" s="11">
        <v>8.9</v>
      </c>
      <c r="E21" s="11">
        <v>7.5</v>
      </c>
      <c r="F21" s="11">
        <v>8.3000000000000007</v>
      </c>
      <c r="G21" s="11">
        <v>7.5</v>
      </c>
      <c r="H21" s="11">
        <v>9.6999999999999993</v>
      </c>
      <c r="I21" s="11">
        <v>7.8</v>
      </c>
      <c r="J21" s="11">
        <v>8</v>
      </c>
      <c r="K21" s="11">
        <v>8.6</v>
      </c>
      <c r="L21" s="11">
        <v>9.8000000000000007</v>
      </c>
      <c r="M21" s="11">
        <v>8.4</v>
      </c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8.25" x14ac:dyDescent="0.25">
      <c r="A22" s="9" t="s">
        <v>138</v>
      </c>
      <c r="B22" s="6" t="s">
        <v>139</v>
      </c>
      <c r="C22" s="11">
        <v>9.1</v>
      </c>
      <c r="D22" s="11">
        <v>9.9</v>
      </c>
      <c r="E22" s="11">
        <v>10</v>
      </c>
      <c r="F22" s="11">
        <v>10</v>
      </c>
      <c r="G22" s="11">
        <v>10</v>
      </c>
      <c r="H22" s="11">
        <v>8.8000000000000007</v>
      </c>
      <c r="I22" s="11">
        <v>9.3000000000000007</v>
      </c>
      <c r="J22" s="11">
        <v>8.5</v>
      </c>
      <c r="K22" s="11">
        <v>7.9</v>
      </c>
      <c r="L22" s="11">
        <v>9.9</v>
      </c>
      <c r="M22" s="11">
        <v>10</v>
      </c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8.25" x14ac:dyDescent="0.25">
      <c r="A23" s="9" t="s">
        <v>140</v>
      </c>
      <c r="B23" s="6" t="s">
        <v>141</v>
      </c>
      <c r="C23" s="11">
        <v>9.5</v>
      </c>
      <c r="D23" s="11">
        <v>10</v>
      </c>
      <c r="E23" s="11">
        <v>10</v>
      </c>
      <c r="F23" s="11">
        <v>10</v>
      </c>
      <c r="G23" s="11">
        <v>10</v>
      </c>
      <c r="H23" s="11">
        <v>9.8000000000000007</v>
      </c>
      <c r="I23" s="11">
        <v>8.6</v>
      </c>
      <c r="J23" s="11">
        <v>8.1</v>
      </c>
      <c r="K23" s="11">
        <v>10</v>
      </c>
      <c r="L23" s="11">
        <v>10</v>
      </c>
      <c r="M23" s="11">
        <v>9.5</v>
      </c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48" t="s">
        <v>144</v>
      </c>
      <c r="B24" s="49"/>
      <c r="C24" s="14">
        <f>C18+C19+C21+C22+C23</f>
        <v>45.4</v>
      </c>
      <c r="D24" s="14">
        <f t="shared" ref="D24:V24" si="1">D18+D19+D21+D22+D23</f>
        <v>48.6</v>
      </c>
      <c r="E24" s="14">
        <f t="shared" si="1"/>
        <v>47.5</v>
      </c>
      <c r="F24" s="14">
        <f t="shared" si="1"/>
        <v>48.3</v>
      </c>
      <c r="G24" s="14">
        <f t="shared" si="1"/>
        <v>47.5</v>
      </c>
      <c r="H24" s="14">
        <f t="shared" si="1"/>
        <v>47.599999999999994</v>
      </c>
      <c r="I24" s="14">
        <f t="shared" si="1"/>
        <v>45.2</v>
      </c>
      <c r="J24" s="14">
        <f t="shared" si="1"/>
        <v>41.1</v>
      </c>
      <c r="K24" s="14">
        <f t="shared" si="1"/>
        <v>46.5</v>
      </c>
      <c r="L24" s="14">
        <f t="shared" si="1"/>
        <v>49.7</v>
      </c>
      <c r="M24" s="14">
        <f t="shared" si="1"/>
        <v>47.9</v>
      </c>
      <c r="N24" s="14">
        <f t="shared" si="1"/>
        <v>0</v>
      </c>
      <c r="O24" s="14">
        <f t="shared" si="1"/>
        <v>0</v>
      </c>
      <c r="P24" s="14">
        <f t="shared" si="1"/>
        <v>0</v>
      </c>
      <c r="Q24" s="14"/>
      <c r="R24" s="14"/>
      <c r="S24" s="14"/>
      <c r="T24" s="14"/>
      <c r="U24" s="14"/>
      <c r="V24" s="14">
        <f t="shared" si="1"/>
        <v>0</v>
      </c>
    </row>
    <row r="25" spans="1:22" x14ac:dyDescent="0.25">
      <c r="A25" s="48" t="s">
        <v>145</v>
      </c>
      <c r="B25" s="49"/>
      <c r="C25" s="14">
        <f>C16+C24</f>
        <v>99.6</v>
      </c>
      <c r="D25" s="14">
        <f t="shared" ref="D25:V25" si="2">D16+D24</f>
        <v>112.85</v>
      </c>
      <c r="E25" s="14">
        <f t="shared" si="2"/>
        <v>102.80000000000001</v>
      </c>
      <c r="F25" s="14">
        <f t="shared" si="2"/>
        <v>107.3</v>
      </c>
      <c r="G25" s="14">
        <f t="shared" si="2"/>
        <v>105.2</v>
      </c>
      <c r="H25" s="14">
        <f t="shared" si="2"/>
        <v>107.64999999999999</v>
      </c>
      <c r="I25" s="14">
        <f t="shared" si="2"/>
        <v>96.4</v>
      </c>
      <c r="J25" s="14">
        <f t="shared" si="2"/>
        <v>107.85</v>
      </c>
      <c r="K25" s="14">
        <f t="shared" si="2"/>
        <v>116.10000000000001</v>
      </c>
      <c r="L25" s="14">
        <f t="shared" si="2"/>
        <v>93.35</v>
      </c>
      <c r="M25" s="14">
        <f t="shared" si="2"/>
        <v>107.55</v>
      </c>
      <c r="N25" s="14">
        <f t="shared" si="2"/>
        <v>0</v>
      </c>
      <c r="O25" s="14">
        <f t="shared" si="2"/>
        <v>0</v>
      </c>
      <c r="P25" s="14">
        <f t="shared" si="2"/>
        <v>0</v>
      </c>
      <c r="Q25" s="14"/>
      <c r="R25" s="14"/>
      <c r="S25" s="14"/>
      <c r="T25" s="14"/>
      <c r="U25" s="14"/>
      <c r="V25" s="14">
        <f t="shared" si="2"/>
        <v>0</v>
      </c>
    </row>
    <row r="26" spans="1:22" x14ac:dyDescent="0.25">
      <c r="A26" s="47" t="s">
        <v>149</v>
      </c>
      <c r="B26" s="47"/>
      <c r="C26" s="16">
        <f>C25/16</f>
        <v>6.2249999999999996</v>
      </c>
      <c r="D26" s="16">
        <f t="shared" ref="D26:V26" si="3">D25/16</f>
        <v>7.0531249999999996</v>
      </c>
      <c r="E26" s="16">
        <f t="shared" si="3"/>
        <v>6.4250000000000007</v>
      </c>
      <c r="F26" s="16">
        <f t="shared" si="3"/>
        <v>6.7062499999999998</v>
      </c>
      <c r="G26" s="16">
        <f t="shared" si="3"/>
        <v>6.5750000000000002</v>
      </c>
      <c r="H26" s="16">
        <f t="shared" si="3"/>
        <v>6.7281249999999995</v>
      </c>
      <c r="I26" s="16">
        <f t="shared" si="3"/>
        <v>6.0250000000000004</v>
      </c>
      <c r="J26" s="16">
        <f t="shared" si="3"/>
        <v>6.7406249999999996</v>
      </c>
      <c r="K26" s="16">
        <f t="shared" si="3"/>
        <v>7.2562500000000005</v>
      </c>
      <c r="L26" s="16">
        <f t="shared" si="3"/>
        <v>5.8343749999999996</v>
      </c>
      <c r="M26" s="16">
        <f t="shared" si="3"/>
        <v>6.7218749999999998</v>
      </c>
      <c r="N26" s="16">
        <f t="shared" si="3"/>
        <v>0</v>
      </c>
      <c r="O26" s="16">
        <f t="shared" si="3"/>
        <v>0</v>
      </c>
      <c r="P26" s="16">
        <f t="shared" si="3"/>
        <v>0</v>
      </c>
      <c r="Q26" s="16"/>
      <c r="R26" s="16"/>
      <c r="S26" s="16"/>
      <c r="T26" s="16"/>
      <c r="U26" s="16"/>
      <c r="V26" s="18">
        <f t="shared" si="3"/>
        <v>0</v>
      </c>
    </row>
    <row r="27" spans="1:22" x14ac:dyDescent="0.25">
      <c r="A27" s="47" t="s">
        <v>146</v>
      </c>
      <c r="B27" s="47"/>
      <c r="C27" s="16">
        <f>(C26+D26+E26+F26+G26+H26+I26+J26+K26+L26+M26+N26+O26+P26+V26)/15</f>
        <v>4.8193749999999991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9"/>
    </row>
    <row r="28" spans="1:22" x14ac:dyDescent="0.25">
      <c r="A28" s="47" t="s">
        <v>147</v>
      </c>
      <c r="B28" s="4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9"/>
    </row>
    <row r="29" spans="1:22" x14ac:dyDescent="0.25">
      <c r="A29" s="47" t="s">
        <v>148</v>
      </c>
      <c r="B29" s="4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9"/>
    </row>
  </sheetData>
  <mergeCells count="8">
    <mergeCell ref="A28:B28"/>
    <mergeCell ref="A29:B29"/>
    <mergeCell ref="A2:V2"/>
    <mergeCell ref="A16:B16"/>
    <mergeCell ref="A24:B24"/>
    <mergeCell ref="A25:B25"/>
    <mergeCell ref="A26:B26"/>
    <mergeCell ref="A27:B27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вопросы и бал оц на отв № 1</vt:lpstr>
      <vt:lpstr>своды школ</vt:lpstr>
      <vt:lpstr>средние показатели</vt:lpstr>
      <vt:lpstr>суммы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2017-12-16T11:50:06Z</dcterms:modified>
</cp:coreProperties>
</file>