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лист!$A$1:$H$41</definedName>
  </definedNames>
  <calcPr calcId="124519"/>
</workbook>
</file>

<file path=xl/calcChain.xml><?xml version="1.0" encoding="utf-8"?>
<calcChain xmlns="http://schemas.openxmlformats.org/spreadsheetml/2006/main">
  <c r="F6" i="7"/>
  <c r="D36" l="1"/>
  <c r="D20"/>
  <c r="D26"/>
  <c r="C26"/>
  <c r="D5"/>
  <c r="D16"/>
  <c r="D13"/>
  <c r="C20" l="1"/>
  <c r="C16"/>
  <c r="C13"/>
  <c r="E6"/>
  <c r="F7" l="1"/>
  <c r="F8"/>
  <c r="F9"/>
  <c r="F10"/>
  <c r="F11"/>
  <c r="F12"/>
  <c r="F13"/>
  <c r="F14"/>
  <c r="F15"/>
  <c r="F16"/>
  <c r="F17"/>
  <c r="F22"/>
  <c r="F23"/>
  <c r="F24"/>
  <c r="F25"/>
  <c r="F27"/>
  <c r="F29"/>
  <c r="F30"/>
  <c r="F31"/>
  <c r="F32"/>
  <c r="F33"/>
  <c r="F34"/>
  <c r="F37"/>
  <c r="F40"/>
  <c r="E7"/>
  <c r="E8"/>
  <c r="E9"/>
  <c r="E10"/>
  <c r="E11"/>
  <c r="E12"/>
  <c r="E13"/>
  <c r="E14"/>
  <c r="E15"/>
  <c r="E16"/>
  <c r="E17"/>
  <c r="E18"/>
  <c r="E19"/>
  <c r="E21"/>
  <c r="E22"/>
  <c r="E23"/>
  <c r="E24"/>
  <c r="E25"/>
  <c r="E27"/>
  <c r="E28"/>
  <c r="E29"/>
  <c r="E30"/>
  <c r="E31"/>
  <c r="E32"/>
  <c r="E33"/>
  <c r="E34"/>
  <c r="E37"/>
  <c r="E38"/>
  <c r="E39"/>
  <c r="E40"/>
  <c r="F26"/>
  <c r="D35" l="1"/>
  <c r="E26"/>
  <c r="C36"/>
  <c r="E36" s="1"/>
  <c r="F36" l="1"/>
  <c r="D41"/>
  <c r="E20" l="1"/>
  <c r="F20"/>
  <c r="C5"/>
  <c r="C35" l="1"/>
  <c r="C41" s="1"/>
  <c r="F5"/>
  <c r="E5"/>
  <c r="E41" l="1"/>
  <c r="F41"/>
  <c r="E35"/>
  <c r="F35"/>
</calcChain>
</file>

<file path=xl/sharedStrings.xml><?xml version="1.0" encoding="utf-8"?>
<sst xmlns="http://schemas.openxmlformats.org/spreadsheetml/2006/main" count="53" uniqueCount="48">
  <si>
    <t>Налог на доходы физических лиц</t>
  </si>
  <si>
    <t>Налог на имущество физических лиц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</si>
  <si>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</si>
  <si>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</si>
  <si>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</si>
  <si>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</si>
  <si>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</si>
  <si>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</si>
  <si>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</si>
  <si>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</si>
  <si>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</si>
  <si>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</si>
  <si>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</si>
  <si>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>Земельный налог, в т.ч.:</t>
  </si>
  <si>
    <t>Государственная пошлина, в т.ч.:</t>
  </si>
  <si>
    <t>Плата за негативное воздействие на окружающую среду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</si>
  <si>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</si>
  <si>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</si>
  <si>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</si>
  <si>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</si>
  <si>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</si>
  <si>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</si>
  <si>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</si>
  <si>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</si>
  <si>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</si>
  <si>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</si>
  <si>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</si>
  <si>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</si>
  <si>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</si>
  <si>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</si>
  <si>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</si>
  <si>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</si>
  <si>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</si>
  <si>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</si>
  <si>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</si>
  <si>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</si>
  <si>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13</t>
  </si>
  <si>
    <t>Налог, взимаемый в связи с применением упрощенной системы налогообложения</t>
  </si>
  <si>
    <t>Приложение 2</t>
  </si>
  <si>
    <t>плата за предоставление права на размещ. и эксп. нестац. торгового объекта и плата за право заключения договора на установку и эксплуатацию рекламной конструкции</t>
  </si>
  <si>
    <t>Доходы от оказания платных услуг (работ) и компенсации затрат государства</t>
  </si>
  <si>
    <t>за выдачу разрешения на уст. рекламной конструкции</t>
  </si>
  <si>
    <t>Налог, взимаемый в связи с применением патентной системы налогообложения</t>
  </si>
  <si>
    <t>-</t>
  </si>
  <si>
    <t>Поступило за               январь                       2024 года</t>
  </si>
  <si>
    <t>Поступило за               январь                       2025 года</t>
  </si>
  <si>
    <t xml:space="preserve">Сравнительный анализ поступления доходов в бюджет города Ставрополя за январь 2024-2025 гг.                                                                                                                                 </t>
  </si>
  <si>
    <t>Перечисления для осуществления возврата излишне уплаченнных или излишне взысканных  сумм налогов, сборов и иных платежей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</si>
</sst>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3" fontId="5" fillId="0" borderId="1" xfId="0" applyNumberFormat="1" applyFont="1" applyFill="1" applyBorder="1"/>
    <xf numFmtId="164" fontId="5" fillId="0" borderId="13" xfId="0" applyNumberFormat="1" applyFont="1" applyFill="1" applyBorder="1"/>
    <xf numFmtId="3" fontId="6" fillId="2" borderId="2" xfId="0" applyNumberFormat="1" applyFont="1" applyFill="1" applyBorder="1"/>
    <xf numFmtId="3" fontId="6" fillId="0" borderId="1" xfId="0" applyNumberFormat="1" applyFont="1" applyFill="1" applyBorder="1"/>
    <xf numFmtId="164" fontId="6" fillId="0" borderId="13" xfId="0" applyNumberFormat="1" applyFont="1" applyFill="1" applyBorder="1"/>
    <xf numFmtId="3" fontId="6" fillId="0" borderId="2" xfId="0" applyNumberFormat="1" applyFont="1" applyFill="1" applyBorder="1"/>
    <xf numFmtId="3" fontId="7" fillId="2" borderId="2" xfId="0" applyNumberFormat="1" applyFont="1" applyFill="1" applyBorder="1"/>
    <xf numFmtId="3" fontId="7" fillId="0" borderId="1" xfId="0" applyNumberFormat="1" applyFont="1" applyFill="1" applyBorder="1"/>
    <xf numFmtId="3" fontId="7" fillId="0" borderId="2" xfId="0" applyNumberFormat="1" applyFont="1" applyFill="1" applyBorder="1"/>
    <xf numFmtId="3" fontId="5" fillId="0" borderId="2" xfId="0" applyNumberFormat="1" applyFont="1" applyFill="1" applyBorder="1"/>
    <xf numFmtId="3" fontId="5" fillId="0" borderId="4" xfId="0" applyNumberFormat="1" applyFont="1" applyFill="1" applyBorder="1"/>
    <xf numFmtId="3" fontId="5" fillId="0" borderId="5" xfId="0" applyNumberFormat="1" applyFont="1" applyFill="1" applyBorder="1"/>
    <xf numFmtId="0" fontId="4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wrapText="1"/>
    </xf>
    <xf numFmtId="164" fontId="5" fillId="0" borderId="14" xfId="0" applyNumberFormat="1" applyFont="1" applyFill="1" applyBorder="1"/>
    <xf numFmtId="164" fontId="7" fillId="0" borderId="13" xfId="0" applyNumberFormat="1" applyFont="1" applyFill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/>
    <xf numFmtId="0" fontId="10" fillId="0" borderId="1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/>
    </xf>
    <xf numFmtId="0" fontId="9" fillId="0" borderId="2" xfId="0" applyFont="1" applyFill="1" applyBorder="1" applyAlignment="1">
      <alignment wrapText="1"/>
    </xf>
    <xf numFmtId="0" fontId="12" fillId="0" borderId="2" xfId="0" applyFont="1" applyFill="1" applyBorder="1" applyAlignment="1">
      <alignment wrapText="1"/>
    </xf>
    <xf numFmtId="0" fontId="10" fillId="0" borderId="9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49" fontId="9" fillId="0" borderId="9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9" fillId="0" borderId="2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6" fillId="0" borderId="0" xfId="0" applyFont="1" applyFill="1" applyBorder="1" applyAlignment="1">
      <alignment horizontal="right"/>
    </xf>
    <xf numFmtId="0" fontId="8" fillId="0" borderId="0" xfId="0" applyFont="1" applyAlignment="1">
      <alignment horizontal="center"/>
    </xf>
    <xf numFmtId="14" fontId="6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Fill="1" applyBorder="1"/>
    <xf numFmtId="164" fontId="6" fillId="0" borderId="0" xfId="0" applyNumberFormat="1" applyFont="1" applyFill="1" applyBorder="1"/>
    <xf numFmtId="164" fontId="7" fillId="0" borderId="0" xfId="0" applyNumberFormat="1" applyFont="1" applyFill="1" applyBorder="1"/>
    <xf numFmtId="164" fontId="7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7" fillId="0" borderId="13" xfId="0" applyNumberFormat="1" applyFont="1" applyFill="1" applyBorder="1" applyAlignment="1">
      <alignment horizontal="right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3" fontId="6" fillId="2" borderId="1" xfId="0" applyNumberFormat="1" applyFont="1" applyFill="1" applyBorder="1"/>
    <xf numFmtId="3" fontId="7" fillId="2" borderId="1" xfId="0" applyNumberFormat="1" applyFont="1" applyFill="1" applyBorder="1"/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4" fontId="9" fillId="0" borderId="8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14" fontId="9" fillId="0" borderId="6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horizontal="left" wrapText="1"/>
    </xf>
    <xf numFmtId="0" fontId="9" fillId="0" borderId="10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6" fillId="0" borderId="13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N43"/>
  <sheetViews>
    <sheetView tabSelected="1" zoomScale="96" zoomScaleNormal="96" workbookViewId="0">
      <selection activeCell="F7" sqref="F7"/>
    </sheetView>
  </sheetViews>
  <sheetFormatPr defaultColWidth="9.140625" defaultRowHeight="12.75"/>
  <cols>
    <col min="1" max="1" width="4.42578125" style="3" customWidth="1"/>
    <col min="2" max="2" width="72.28515625" style="2" customWidth="1"/>
    <col min="3" max="4" width="14" style="4" customWidth="1"/>
    <col min="5" max="5" width="12.7109375" style="4" customWidth="1"/>
    <col min="6" max="6" width="10" style="4" customWidth="1"/>
    <col min="7" max="8" width="4.140625" style="4" customWidth="1"/>
    <col min="9" max="16384" width="9.140625" style="4"/>
  </cols>
  <sheetData>
    <row r="1" spans="1:222" ht="15.75">
      <c r="A1" s="23"/>
      <c r="B1" s="24"/>
      <c r="C1" s="25"/>
      <c r="D1" s="25"/>
      <c r="E1" s="57" t="s">
        <v>38</v>
      </c>
      <c r="F1" s="57"/>
      <c r="G1" s="39"/>
    </row>
    <row r="2" spans="1:222" ht="19.5" customHeight="1">
      <c r="A2" s="58" t="s">
        <v>46</v>
      </c>
      <c r="B2" s="59"/>
      <c r="C2" s="59"/>
      <c r="D2" s="59"/>
      <c r="E2" s="59"/>
      <c r="F2" s="59"/>
      <c r="G2" s="40"/>
    </row>
    <row r="3" spans="1:222" ht="27" customHeight="1" thickBot="1">
      <c r="A3" s="23"/>
      <c r="B3" s="24"/>
      <c r="C3" s="25"/>
      <c r="D3" s="25"/>
      <c r="E3" s="57" t="s">
        <v>33</v>
      </c>
      <c r="F3" s="57"/>
      <c r="G3" s="39"/>
    </row>
    <row r="4" spans="1:222" ht="62.25" customHeight="1">
      <c r="A4" s="52" t="s">
        <v>26</v>
      </c>
      <c r="B4" s="53" t="s">
        <v>27</v>
      </c>
      <c r="C4" s="54" t="s">
        <v>44</v>
      </c>
      <c r="D4" s="54" t="s">
        <v>45</v>
      </c>
      <c r="E4" s="55" t="s">
        <v>11</v>
      </c>
      <c r="F4" s="56" t="s">
        <v>25</v>
      </c>
      <c r="G4" s="41"/>
    </row>
    <row r="5" spans="1:222" s="1" customFormat="1" ht="17.45" customHeight="1">
      <c r="A5" s="26"/>
      <c r="B5" s="27" t="s">
        <v>6</v>
      </c>
      <c r="C5" s="6">
        <f>C6+C7+C8+C9+C10+C11+C12+C13+C16+C19</f>
        <v>250562</v>
      </c>
      <c r="D5" s="6">
        <f>D6+D7+D8+D9+D10+D11+D12+D13+D16+D19</f>
        <v>302085</v>
      </c>
      <c r="E5" s="6">
        <f>D5-C5</f>
        <v>51523</v>
      </c>
      <c r="F5" s="7">
        <f>D5/C5*100</f>
        <v>120.56297443347354</v>
      </c>
      <c r="G5" s="42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</row>
    <row r="6" spans="1:222" ht="15.75">
      <c r="A6" s="28">
        <v>1</v>
      </c>
      <c r="B6" s="29" t="s">
        <v>0</v>
      </c>
      <c r="C6" s="8">
        <v>128512</v>
      </c>
      <c r="D6" s="50">
        <v>173964</v>
      </c>
      <c r="E6" s="9">
        <f>D6-C6</f>
        <v>45452</v>
      </c>
      <c r="F6" s="10">
        <f>D6/C6*100</f>
        <v>135.3679033864542</v>
      </c>
      <c r="G6" s="43"/>
    </row>
    <row r="7" spans="1:222" ht="15.75">
      <c r="A7" s="28">
        <v>2</v>
      </c>
      <c r="B7" s="29" t="s">
        <v>19</v>
      </c>
      <c r="C7" s="8">
        <v>2716</v>
      </c>
      <c r="D7" s="50">
        <v>2939</v>
      </c>
      <c r="E7" s="9">
        <f t="shared" ref="E7:E41" si="0">D7-C7</f>
        <v>223</v>
      </c>
      <c r="F7" s="10">
        <f t="shared" ref="F6:F41" si="1">D7/C7*100</f>
        <v>108.21060382916052</v>
      </c>
      <c r="G7" s="43"/>
    </row>
    <row r="8" spans="1:222" ht="16.5" customHeight="1">
      <c r="A8" s="28">
        <v>3</v>
      </c>
      <c r="B8" s="37" t="s">
        <v>37</v>
      </c>
      <c r="C8" s="8">
        <v>4228</v>
      </c>
      <c r="D8" s="50">
        <v>3984</v>
      </c>
      <c r="E8" s="9">
        <f t="shared" si="0"/>
        <v>-244</v>
      </c>
      <c r="F8" s="10">
        <f t="shared" si="1"/>
        <v>94.228949858088924</v>
      </c>
      <c r="G8" s="43"/>
      <c r="I8" s="38"/>
    </row>
    <row r="9" spans="1:222" ht="15.75" customHeight="1">
      <c r="A9" s="48">
        <v>4</v>
      </c>
      <c r="B9" s="29" t="s">
        <v>4</v>
      </c>
      <c r="C9" s="8">
        <v>51</v>
      </c>
      <c r="D9" s="50">
        <v>74</v>
      </c>
      <c r="E9" s="9">
        <f t="shared" si="0"/>
        <v>23</v>
      </c>
      <c r="F9" s="10">
        <f t="shared" si="1"/>
        <v>145.09803921568627</v>
      </c>
      <c r="G9" s="43"/>
    </row>
    <row r="10" spans="1:222" ht="15.75">
      <c r="A10" s="48">
        <v>5</v>
      </c>
      <c r="B10" s="29" t="s">
        <v>5</v>
      </c>
      <c r="C10" s="8">
        <v>1</v>
      </c>
      <c r="D10" s="50">
        <v>-101</v>
      </c>
      <c r="E10" s="9">
        <f t="shared" si="0"/>
        <v>-102</v>
      </c>
      <c r="F10" s="10">
        <f t="shared" si="1"/>
        <v>-10100</v>
      </c>
      <c r="G10" s="43"/>
    </row>
    <row r="11" spans="1:222" ht="15.6" customHeight="1">
      <c r="A11" s="48">
        <v>6</v>
      </c>
      <c r="B11" s="29" t="s">
        <v>42</v>
      </c>
      <c r="C11" s="8">
        <v>76263</v>
      </c>
      <c r="D11" s="50">
        <v>74017</v>
      </c>
      <c r="E11" s="9">
        <f t="shared" si="0"/>
        <v>-2246</v>
      </c>
      <c r="F11" s="10">
        <f t="shared" si="1"/>
        <v>97.054928340086278</v>
      </c>
      <c r="G11" s="43"/>
    </row>
    <row r="12" spans="1:222" ht="15.75">
      <c r="A12" s="48">
        <v>7</v>
      </c>
      <c r="B12" s="29" t="s">
        <v>1</v>
      </c>
      <c r="C12" s="8">
        <v>27596</v>
      </c>
      <c r="D12" s="50">
        <v>22294</v>
      </c>
      <c r="E12" s="9">
        <f t="shared" si="0"/>
        <v>-5302</v>
      </c>
      <c r="F12" s="10">
        <f t="shared" si="1"/>
        <v>80.787070589940569</v>
      </c>
      <c r="G12" s="43"/>
    </row>
    <row r="13" spans="1:222" ht="15.75">
      <c r="A13" s="64">
        <v>8</v>
      </c>
      <c r="B13" s="29" t="s">
        <v>13</v>
      </c>
      <c r="C13" s="8">
        <f>C14+C15</f>
        <v>3814</v>
      </c>
      <c r="D13" s="50">
        <f>D14+D15</f>
        <v>4754</v>
      </c>
      <c r="E13" s="9">
        <f t="shared" si="0"/>
        <v>940</v>
      </c>
      <c r="F13" s="10">
        <f t="shared" si="1"/>
        <v>124.64604090194022</v>
      </c>
      <c r="G13" s="43"/>
    </row>
    <row r="14" spans="1:222" s="19" customFormat="1" ht="15" customHeight="1">
      <c r="A14" s="65"/>
      <c r="B14" s="30" t="s">
        <v>22</v>
      </c>
      <c r="C14" s="12">
        <v>-1407</v>
      </c>
      <c r="D14" s="51">
        <v>913</v>
      </c>
      <c r="E14" s="13">
        <f t="shared" si="0"/>
        <v>2320</v>
      </c>
      <c r="F14" s="22">
        <f t="shared" si="1"/>
        <v>-64.88983653162758</v>
      </c>
      <c r="G14" s="44"/>
    </row>
    <row r="15" spans="1:222" s="19" customFormat="1" ht="15.75">
      <c r="A15" s="66"/>
      <c r="B15" s="30" t="s">
        <v>21</v>
      </c>
      <c r="C15" s="12">
        <v>5221</v>
      </c>
      <c r="D15" s="51">
        <v>3841</v>
      </c>
      <c r="E15" s="13">
        <f t="shared" si="0"/>
        <v>-1380</v>
      </c>
      <c r="F15" s="22">
        <f t="shared" si="1"/>
        <v>73.568281938325995</v>
      </c>
      <c r="G15" s="44"/>
    </row>
    <row r="16" spans="1:222" ht="15.75">
      <c r="A16" s="64">
        <v>9</v>
      </c>
      <c r="B16" s="29" t="s">
        <v>14</v>
      </c>
      <c r="C16" s="8">
        <f>C17+C18</f>
        <v>7381</v>
      </c>
      <c r="D16" s="50">
        <f>D17+D18</f>
        <v>20160</v>
      </c>
      <c r="E16" s="9">
        <f t="shared" si="0"/>
        <v>12779</v>
      </c>
      <c r="F16" s="10">
        <f t="shared" si="1"/>
        <v>273.1337217179244</v>
      </c>
      <c r="G16" s="43"/>
    </row>
    <row r="17" spans="1:222" s="18" customFormat="1" ht="15.75">
      <c r="A17" s="69"/>
      <c r="B17" s="30" t="s">
        <v>17</v>
      </c>
      <c r="C17" s="12">
        <v>7381</v>
      </c>
      <c r="D17" s="51">
        <v>20155</v>
      </c>
      <c r="E17" s="13">
        <f t="shared" si="0"/>
        <v>12774</v>
      </c>
      <c r="F17" s="22">
        <f t="shared" si="1"/>
        <v>273.06598021948247</v>
      </c>
      <c r="G17" s="44"/>
    </row>
    <row r="18" spans="1:222" s="18" customFormat="1" ht="15.75">
      <c r="A18" s="70"/>
      <c r="B18" s="30" t="s">
        <v>41</v>
      </c>
      <c r="C18" s="12">
        <v>0</v>
      </c>
      <c r="D18" s="51">
        <v>5</v>
      </c>
      <c r="E18" s="13">
        <f t="shared" si="0"/>
        <v>5</v>
      </c>
      <c r="F18" s="47" t="s">
        <v>43</v>
      </c>
      <c r="G18" s="45"/>
    </row>
    <row r="19" spans="1:222" ht="30">
      <c r="A19" s="48">
        <v>10</v>
      </c>
      <c r="B19" s="29" t="s">
        <v>35</v>
      </c>
      <c r="C19" s="8">
        <v>0</v>
      </c>
      <c r="D19" s="50">
        <v>0</v>
      </c>
      <c r="E19" s="9">
        <f t="shared" si="0"/>
        <v>0</v>
      </c>
      <c r="F19" s="47" t="s">
        <v>43</v>
      </c>
      <c r="G19" s="46"/>
    </row>
    <row r="20" spans="1:222" s="1" customFormat="1" ht="16.899999999999999" customHeight="1">
      <c r="A20" s="31"/>
      <c r="B20" s="32" t="s">
        <v>7</v>
      </c>
      <c r="C20" s="15">
        <f>C21+C22+C23+C24+C25+C26+C29+C30+C31+C32+C33+C34</f>
        <v>34732</v>
      </c>
      <c r="D20" s="15">
        <f>D21+D22+D23+D24+D25+D26+D29+D30+D31+D32+D33+D34</f>
        <v>24877</v>
      </c>
      <c r="E20" s="6">
        <f t="shared" si="0"/>
        <v>-9855</v>
      </c>
      <c r="F20" s="7">
        <f t="shared" si="1"/>
        <v>71.625590233790163</v>
      </c>
      <c r="G20" s="42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</row>
    <row r="21" spans="1:222" ht="42" customHeight="1">
      <c r="A21" s="48">
        <v>11</v>
      </c>
      <c r="B21" s="29" t="s">
        <v>9</v>
      </c>
      <c r="C21" s="11">
        <v>0</v>
      </c>
      <c r="D21" s="9">
        <v>0</v>
      </c>
      <c r="E21" s="9">
        <f t="shared" si="0"/>
        <v>0</v>
      </c>
      <c r="F21" s="71" t="s">
        <v>43</v>
      </c>
      <c r="G21" s="43"/>
    </row>
    <row r="22" spans="1:222" ht="60" customHeight="1">
      <c r="A22" s="48">
        <v>12</v>
      </c>
      <c r="B22" s="29" t="s">
        <v>23</v>
      </c>
      <c r="C22" s="11">
        <v>11155</v>
      </c>
      <c r="D22" s="9">
        <v>11378</v>
      </c>
      <c r="E22" s="9">
        <f t="shared" si="0"/>
        <v>223</v>
      </c>
      <c r="F22" s="10">
        <f t="shared" si="1"/>
        <v>101.999103541013</v>
      </c>
      <c r="G22" s="43"/>
    </row>
    <row r="23" spans="1:222" ht="63.75" customHeight="1">
      <c r="A23" s="33" t="s">
        <v>36</v>
      </c>
      <c r="B23" s="34" t="s">
        <v>31</v>
      </c>
      <c r="C23" s="8">
        <v>581</v>
      </c>
      <c r="D23" s="50">
        <v>-1231</v>
      </c>
      <c r="E23" s="9">
        <f t="shared" si="0"/>
        <v>-1812</v>
      </c>
      <c r="F23" s="10">
        <f t="shared" si="1"/>
        <v>-211.87607573149742</v>
      </c>
      <c r="G23" s="43"/>
    </row>
    <row r="24" spans="1:222" ht="48.75" customHeight="1">
      <c r="A24" s="49">
        <v>14</v>
      </c>
      <c r="B24" s="37" t="s">
        <v>24</v>
      </c>
      <c r="C24" s="11">
        <v>3575</v>
      </c>
      <c r="D24" s="9">
        <v>3308</v>
      </c>
      <c r="E24" s="9">
        <f t="shared" si="0"/>
        <v>-267</v>
      </c>
      <c r="F24" s="10">
        <f t="shared" si="1"/>
        <v>92.531468531468533</v>
      </c>
      <c r="G24" s="43"/>
    </row>
    <row r="25" spans="1:222" ht="44.25" customHeight="1">
      <c r="A25" s="49">
        <v>16</v>
      </c>
      <c r="B25" s="29" t="s">
        <v>10</v>
      </c>
      <c r="C25" s="11">
        <v>847</v>
      </c>
      <c r="D25" s="9">
        <v>0</v>
      </c>
      <c r="E25" s="9">
        <f t="shared" si="0"/>
        <v>-847</v>
      </c>
      <c r="F25" s="10">
        <f t="shared" si="1"/>
        <v>0</v>
      </c>
      <c r="G25" s="43"/>
    </row>
    <row r="26" spans="1:222" ht="26.25" customHeight="1">
      <c r="A26" s="64">
        <v>17</v>
      </c>
      <c r="B26" s="29" t="s">
        <v>34</v>
      </c>
      <c r="C26" s="8">
        <f>C27+C28</f>
        <v>275</v>
      </c>
      <c r="D26" s="8">
        <f>D27+D28</f>
        <v>389</v>
      </c>
      <c r="E26" s="9">
        <f t="shared" si="0"/>
        <v>114</v>
      </c>
      <c r="F26" s="10">
        <f t="shared" si="1"/>
        <v>141.45454545454547</v>
      </c>
      <c r="G26" s="43"/>
    </row>
    <row r="27" spans="1:222" s="18" customFormat="1" ht="15" customHeight="1">
      <c r="A27" s="69"/>
      <c r="B27" s="30" t="s">
        <v>16</v>
      </c>
      <c r="C27" s="14">
        <v>275</v>
      </c>
      <c r="D27" s="13">
        <v>245</v>
      </c>
      <c r="E27" s="13">
        <f t="shared" si="0"/>
        <v>-30</v>
      </c>
      <c r="F27" s="22">
        <f t="shared" si="1"/>
        <v>89.090909090909093</v>
      </c>
      <c r="G27" s="44"/>
    </row>
    <row r="28" spans="1:222" s="18" customFormat="1" ht="42" customHeight="1">
      <c r="A28" s="66"/>
      <c r="B28" s="30" t="s">
        <v>39</v>
      </c>
      <c r="C28" s="14">
        <v>0</v>
      </c>
      <c r="D28" s="13">
        <v>144</v>
      </c>
      <c r="E28" s="13">
        <f t="shared" si="0"/>
        <v>144</v>
      </c>
      <c r="F28" s="47" t="s">
        <v>43</v>
      </c>
      <c r="G28" s="45"/>
    </row>
    <row r="29" spans="1:222" ht="15" customHeight="1">
      <c r="A29" s="48">
        <v>18</v>
      </c>
      <c r="B29" s="29" t="s">
        <v>15</v>
      </c>
      <c r="C29" s="11">
        <v>35</v>
      </c>
      <c r="D29" s="9">
        <v>7</v>
      </c>
      <c r="E29" s="9">
        <f t="shared" si="0"/>
        <v>-28</v>
      </c>
      <c r="F29" s="10">
        <f t="shared" si="1"/>
        <v>20</v>
      </c>
      <c r="G29" s="43"/>
    </row>
    <row r="30" spans="1:222" ht="14.25" customHeight="1">
      <c r="A30" s="48">
        <v>19</v>
      </c>
      <c r="B30" s="29" t="s">
        <v>40</v>
      </c>
      <c r="C30" s="8">
        <v>3310</v>
      </c>
      <c r="D30" s="50">
        <v>789</v>
      </c>
      <c r="E30" s="9">
        <f t="shared" si="0"/>
        <v>-2521</v>
      </c>
      <c r="F30" s="10">
        <f t="shared" si="1"/>
        <v>23.836858006042299</v>
      </c>
      <c r="G30" s="43"/>
    </row>
    <row r="31" spans="1:222" ht="60.75" customHeight="1">
      <c r="A31" s="48">
        <v>20</v>
      </c>
      <c r="B31" s="37" t="s">
        <v>20</v>
      </c>
      <c r="C31" s="11">
        <v>2951</v>
      </c>
      <c r="D31" s="9">
        <v>785</v>
      </c>
      <c r="E31" s="9">
        <f t="shared" si="0"/>
        <v>-2166</v>
      </c>
      <c r="F31" s="10">
        <f t="shared" si="1"/>
        <v>26.601152151812947</v>
      </c>
      <c r="G31" s="43"/>
    </row>
    <row r="32" spans="1:222" ht="30">
      <c r="A32" s="48">
        <v>21</v>
      </c>
      <c r="B32" s="29" t="s">
        <v>28</v>
      </c>
      <c r="C32" s="11">
        <v>9788</v>
      </c>
      <c r="D32" s="9">
        <v>8449</v>
      </c>
      <c r="E32" s="9">
        <f t="shared" si="0"/>
        <v>-1339</v>
      </c>
      <c r="F32" s="10">
        <f t="shared" si="1"/>
        <v>86.319983653453207</v>
      </c>
      <c r="G32" s="43"/>
    </row>
    <row r="33" spans="1:222" ht="15" customHeight="1">
      <c r="A33" s="49">
        <v>22</v>
      </c>
      <c r="B33" s="29" t="s">
        <v>32</v>
      </c>
      <c r="C33" s="11">
        <v>1453</v>
      </c>
      <c r="D33" s="9">
        <v>925</v>
      </c>
      <c r="E33" s="9">
        <f t="shared" si="0"/>
        <v>-528</v>
      </c>
      <c r="F33" s="10">
        <f t="shared" si="1"/>
        <v>63.661390227116307</v>
      </c>
      <c r="G33" s="43"/>
    </row>
    <row r="34" spans="1:222" ht="15" customHeight="1">
      <c r="A34" s="48">
        <v>23</v>
      </c>
      <c r="B34" s="29" t="s">
        <v>2</v>
      </c>
      <c r="C34" s="11">
        <v>762</v>
      </c>
      <c r="D34" s="9">
        <v>78</v>
      </c>
      <c r="E34" s="9">
        <f t="shared" si="0"/>
        <v>-684</v>
      </c>
      <c r="F34" s="10">
        <f t="shared" si="1"/>
        <v>10.236220472440944</v>
      </c>
      <c r="G34" s="43"/>
    </row>
    <row r="35" spans="1:222" s="1" customFormat="1" ht="15.75">
      <c r="A35" s="67" t="s">
        <v>29</v>
      </c>
      <c r="B35" s="68"/>
      <c r="C35" s="15">
        <f>C5+C20</f>
        <v>285294</v>
      </c>
      <c r="D35" s="15">
        <f>D5+D20</f>
        <v>326962</v>
      </c>
      <c r="E35" s="6">
        <f t="shared" si="0"/>
        <v>41668</v>
      </c>
      <c r="F35" s="7">
        <f t="shared" si="1"/>
        <v>114.60528437331314</v>
      </c>
      <c r="G35" s="42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</row>
    <row r="36" spans="1:222" s="5" customFormat="1" ht="15.75">
      <c r="A36" s="60">
        <v>24</v>
      </c>
      <c r="B36" s="35" t="s">
        <v>3</v>
      </c>
      <c r="C36" s="15">
        <f>C37+C38+C39+C40</f>
        <v>356277</v>
      </c>
      <c r="D36" s="15">
        <f>D37+D38+D39+D40</f>
        <v>255587</v>
      </c>
      <c r="E36" s="6">
        <f t="shared" si="0"/>
        <v>-100690</v>
      </c>
      <c r="F36" s="7">
        <f t="shared" si="1"/>
        <v>71.738282291587723</v>
      </c>
      <c r="G36" s="42"/>
    </row>
    <row r="37" spans="1:222" ht="28.5" customHeight="1">
      <c r="A37" s="60"/>
      <c r="B37" s="29" t="s">
        <v>12</v>
      </c>
      <c r="C37" s="11">
        <v>383462</v>
      </c>
      <c r="D37" s="8">
        <v>351285</v>
      </c>
      <c r="E37" s="9">
        <f t="shared" si="0"/>
        <v>-32177</v>
      </c>
      <c r="F37" s="10">
        <f t="shared" si="1"/>
        <v>91.608816518977108</v>
      </c>
      <c r="G37" s="43"/>
    </row>
    <row r="38" spans="1:222" ht="30">
      <c r="A38" s="60"/>
      <c r="B38" s="29" t="s">
        <v>47</v>
      </c>
      <c r="C38" s="11">
        <v>0</v>
      </c>
      <c r="D38" s="9">
        <v>-38</v>
      </c>
      <c r="E38" s="9">
        <f t="shared" si="0"/>
        <v>-38</v>
      </c>
      <c r="F38" s="71" t="s">
        <v>43</v>
      </c>
      <c r="G38" s="43"/>
    </row>
    <row r="39" spans="1:222" ht="27.75" customHeight="1">
      <c r="A39" s="60"/>
      <c r="B39" s="36" t="s">
        <v>18</v>
      </c>
      <c r="C39" s="11">
        <v>0</v>
      </c>
      <c r="D39" s="8">
        <v>805</v>
      </c>
      <c r="E39" s="9">
        <f t="shared" si="0"/>
        <v>805</v>
      </c>
      <c r="F39" s="71" t="s">
        <v>43</v>
      </c>
      <c r="G39" s="43"/>
    </row>
    <row r="40" spans="1:222" ht="28.5" customHeight="1">
      <c r="A40" s="61"/>
      <c r="B40" s="29" t="s">
        <v>8</v>
      </c>
      <c r="C40" s="11">
        <v>-27185</v>
      </c>
      <c r="D40" s="8">
        <v>-96465</v>
      </c>
      <c r="E40" s="9">
        <f t="shared" si="0"/>
        <v>-69280</v>
      </c>
      <c r="F40" s="10">
        <f t="shared" si="1"/>
        <v>354.84642265955489</v>
      </c>
      <c r="G40" s="43"/>
    </row>
    <row r="41" spans="1:222" s="5" customFormat="1" ht="16.5" customHeight="1" thickBot="1">
      <c r="A41" s="62" t="s">
        <v>30</v>
      </c>
      <c r="B41" s="63"/>
      <c r="C41" s="16">
        <f>C35+C36</f>
        <v>641571</v>
      </c>
      <c r="D41" s="16">
        <f>D35+D36</f>
        <v>582549</v>
      </c>
      <c r="E41" s="17">
        <f t="shared" si="0"/>
        <v>-59022</v>
      </c>
      <c r="F41" s="21">
        <f t="shared" si="1"/>
        <v>90.800394656242261</v>
      </c>
      <c r="G41" s="42"/>
    </row>
    <row r="42" spans="1:222" ht="14.25" customHeight="1">
      <c r="B42" s="20"/>
    </row>
    <row r="43" spans="1:222" ht="12" customHeight="1">
      <c r="B43" s="20"/>
    </row>
  </sheetData>
  <mergeCells count="9">
    <mergeCell ref="E1:F1"/>
    <mergeCell ref="A2:F2"/>
    <mergeCell ref="A36:A40"/>
    <mergeCell ref="A41:B41"/>
    <mergeCell ref="A13:A15"/>
    <mergeCell ref="A35:B35"/>
    <mergeCell ref="E3:F3"/>
    <mergeCell ref="A26:A28"/>
    <mergeCell ref="A16:A18"/>
  </mergeCells>
  <pageMargins left="0" right="0.19685039370078741" top="0.23622047244094491" bottom="0.23622047244094491" header="0.15748031496062992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N.Anistratenko</cp:lastModifiedBy>
  <cp:lastPrinted>2025-02-06T07:58:20Z</cp:lastPrinted>
  <dcterms:created xsi:type="dcterms:W3CDTF">2002-11-26T08:28:37Z</dcterms:created>
  <dcterms:modified xsi:type="dcterms:W3CDTF">2025-02-06T07:58:44Z</dcterms:modified>
</cp:coreProperties>
</file>