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лист!$A$1:$L$41</definedName>
  </definedNames>
  <calcPr calcId="124519"/>
</workbook>
</file>

<file path=xl/calcChain.xml><?xml version="1.0" encoding="utf-8"?>
<calcChain xmlns="http://schemas.openxmlformats.org/spreadsheetml/2006/main">
  <c r="H18" i="7"/>
  <c r="H6"/>
  <c r="H7"/>
  <c r="H8"/>
  <c r="H10"/>
  <c r="H11"/>
  <c r="H12"/>
  <c r="H13"/>
  <c r="H14"/>
  <c r="H15"/>
  <c r="H16"/>
  <c r="H17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40"/>
  <c r="H41"/>
  <c r="H5"/>
  <c r="G6"/>
  <c r="G7"/>
  <c r="G8"/>
  <c r="G10"/>
  <c r="G11"/>
  <c r="G12"/>
  <c r="G13"/>
  <c r="G14"/>
  <c r="G15"/>
  <c r="G16"/>
  <c r="G17"/>
  <c r="G20"/>
  <c r="G22"/>
  <c r="G24"/>
  <c r="G25"/>
  <c r="G26"/>
  <c r="G27"/>
  <c r="G28"/>
  <c r="G29"/>
  <c r="G30"/>
  <c r="G31"/>
  <c r="G32"/>
  <c r="G33"/>
  <c r="G36"/>
  <c r="G37"/>
  <c r="G40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6"/>
  <c r="F37"/>
  <c r="F38"/>
  <c r="F39"/>
  <c r="F40"/>
  <c r="E20"/>
  <c r="D36"/>
  <c r="D25"/>
  <c r="D20" s="1"/>
  <c r="C25"/>
  <c r="C20" s="1"/>
  <c r="D16"/>
  <c r="D13"/>
  <c r="D5" s="1"/>
  <c r="F5" s="1"/>
  <c r="E36"/>
  <c r="G5" l="1"/>
  <c r="D35"/>
  <c r="E25"/>
  <c r="G35" l="1"/>
  <c r="D41"/>
  <c r="F35"/>
  <c r="C36"/>
  <c r="G41" l="1"/>
  <c r="F41"/>
  <c r="E16"/>
  <c r="C16"/>
  <c r="E13" l="1"/>
  <c r="C13"/>
  <c r="C5" s="1"/>
  <c r="C35" l="1"/>
  <c r="E5"/>
  <c r="C41" l="1"/>
  <c r="E35"/>
  <c r="E41" l="1"/>
</calcChain>
</file>

<file path=xl/sharedStrings.xml><?xml version="1.0" encoding="utf-8"?>
<sst xmlns="http://schemas.openxmlformats.org/spreadsheetml/2006/main" count="61" uniqueCount="50">
  <si>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</si>
  <si>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</si>
  <si>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</si>
  <si>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</si>
  <si>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</si>
  <si>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</si>
  <si>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</si>
  <si>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</si>
  <si>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</si>
  <si>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</si>
  <si>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Отклонение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</si>
  <si>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</si>
  <si>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</si>
  <si>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</si>
  <si>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</si>
  <si>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</si>
  <si>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</si>
  <si>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</si>
  <si>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</si>
  <si>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</si>
  <si>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</si>
  <si>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</si>
  <si>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</si>
  <si>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</si>
  <si>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</si>
  <si>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</si>
  <si>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</si>
  <si>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</si>
  <si>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</si>
  <si>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</si>
  <si>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</si>
  <si>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</si>
  <si>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</si>
  <si>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</si>
  <si>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</si>
  <si>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Приложение 1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</si>
  <si>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</si>
  <si>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</si>
  <si>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Доходы от оказания платных услуг (работ) и компенсация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</si>
  <si>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</si>
  <si>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</si>
  <si>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>(тыс. рублей)</t>
  </si>
  <si>
    <t>План на                    2025 год</t>
  </si>
  <si>
    <t>План на             январь            2025 года</t>
  </si>
  <si>
    <t xml:space="preserve">Факт за                    январь                          2025 года </t>
  </si>
  <si>
    <t>% исполнения плана января 2025 года</t>
  </si>
  <si>
    <t>% исполнения плана на  2025 год</t>
  </si>
  <si>
    <t>Исполнение доходной части бюджета города Ставрополя за январь 2025 года</t>
  </si>
  <si>
    <t>Перечисления для осуществления возврата излишне уплаченнных или излишне взысканных  сумм налогов, сборов и иных платежей</t>
  </si>
  <si>
    <t>-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</si>
</sst>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6" fillId="2" borderId="1" xfId="0" applyNumberFormat="1" applyFont="1" applyFill="1" applyBorder="1"/>
    <xf numFmtId="3" fontId="7" fillId="2" borderId="1" xfId="0" applyNumberFormat="1" applyFont="1" applyFill="1" applyBorder="1"/>
    <xf numFmtId="0" fontId="4" fillId="0" borderId="0" xfId="0" applyFont="1" applyFill="1"/>
    <xf numFmtId="3" fontId="5" fillId="2" borderId="1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3" fontId="5" fillId="2" borderId="2" xfId="0" applyNumberFormat="1" applyFont="1" applyFill="1" applyBorder="1"/>
    <xf numFmtId="0" fontId="1" fillId="2" borderId="0" xfId="0" applyFont="1" applyFill="1" applyAlignment="1">
      <alignment wrapText="1"/>
    </xf>
    <xf numFmtId="164" fontId="5" fillId="2" borderId="7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0" borderId="0" xfId="0" applyFont="1" applyFill="1"/>
    <xf numFmtId="0" fontId="8" fillId="0" borderId="6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8" fillId="0" borderId="6" xfId="0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0" xfId="0" applyFont="1" applyFill="1"/>
    <xf numFmtId="164" fontId="6" fillId="2" borderId="7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/>
    <xf numFmtId="164" fontId="7" fillId="2" borderId="7" xfId="0" applyNumberFormat="1" applyFont="1" applyFill="1" applyBorder="1" applyAlignment="1">
      <alignment horizontal="right"/>
    </xf>
    <xf numFmtId="164" fontId="7" fillId="2" borderId="7" xfId="0" applyNumberFormat="1" applyFont="1" applyFill="1" applyBorder="1"/>
    <xf numFmtId="164" fontId="5" fillId="2" borderId="14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10" fillId="0" borderId="0" xfId="0" applyFont="1" applyAlignment="1"/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9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5" fillId="2" borderId="12" xfId="0" applyNumberFormat="1" applyFont="1" applyFill="1" applyBorder="1"/>
    <xf numFmtId="164" fontId="6" fillId="2" borderId="12" xfId="0" applyNumberFormat="1" applyFont="1" applyFill="1" applyBorder="1" applyAlignment="1">
      <alignment horizontal="right"/>
    </xf>
    <xf numFmtId="164" fontId="7" fillId="2" borderId="12" xfId="0" applyNumberFormat="1" applyFont="1" applyFill="1" applyBorder="1" applyAlignment="1">
      <alignment horizontal="right"/>
    </xf>
    <xf numFmtId="164" fontId="5" fillId="2" borderId="13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99"/>
  <sheetViews>
    <sheetView tabSelected="1" topLeftCell="A31" workbookViewId="0">
      <selection activeCell="G54" sqref="G54"/>
    </sheetView>
  </sheetViews>
  <sheetFormatPr defaultColWidth="9.140625" defaultRowHeight="12.75"/>
  <cols>
    <col min="1" max="1" width="4" style="3" customWidth="1"/>
    <col min="2" max="2" width="59.5703125" style="2" customWidth="1"/>
    <col min="3" max="4" width="12.28515625" style="13" customWidth="1"/>
    <col min="5" max="5" width="13.42578125" style="31" bestFit="1" customWidth="1"/>
    <col min="6" max="6" width="12.85546875" style="4" customWidth="1"/>
    <col min="7" max="7" width="11.28515625" style="4" customWidth="1"/>
    <col min="8" max="8" width="11.85546875" style="4" customWidth="1"/>
    <col min="9" max="9" width="3.5703125" style="4" customWidth="1"/>
    <col min="10" max="16384" width="9.140625" style="4"/>
  </cols>
  <sheetData>
    <row r="1" spans="1:222" ht="15.75">
      <c r="A1" s="15"/>
      <c r="B1" s="16"/>
      <c r="C1" s="17"/>
      <c r="D1" s="17"/>
      <c r="E1" s="30"/>
      <c r="F1" s="43" t="s">
        <v>35</v>
      </c>
      <c r="G1" s="43"/>
      <c r="H1" s="44"/>
    </row>
    <row r="2" spans="1:222" ht="23.25" customHeight="1">
      <c r="A2" s="45" t="s">
        <v>47</v>
      </c>
      <c r="B2" s="46"/>
      <c r="C2" s="46"/>
      <c r="D2" s="46"/>
      <c r="E2" s="46"/>
      <c r="F2" s="46"/>
      <c r="G2" s="46"/>
      <c r="H2" s="46"/>
    </row>
    <row r="3" spans="1:222" ht="26.25" customHeight="1" thickBot="1">
      <c r="A3" s="15"/>
      <c r="B3" s="16"/>
      <c r="C3" s="17"/>
      <c r="D3" s="17"/>
      <c r="E3" s="30"/>
      <c r="F3" s="18"/>
      <c r="G3" s="18"/>
      <c r="H3" s="34" t="s">
        <v>41</v>
      </c>
    </row>
    <row r="4" spans="1:222" ht="75">
      <c r="A4" s="35" t="s">
        <v>23</v>
      </c>
      <c r="B4" s="36" t="s">
        <v>32</v>
      </c>
      <c r="C4" s="36" t="s">
        <v>42</v>
      </c>
      <c r="D4" s="36" t="s">
        <v>43</v>
      </c>
      <c r="E4" s="36" t="s">
        <v>44</v>
      </c>
      <c r="F4" s="36" t="s">
        <v>10</v>
      </c>
      <c r="G4" s="36" t="s">
        <v>45</v>
      </c>
      <c r="H4" s="37" t="s">
        <v>46</v>
      </c>
    </row>
    <row r="5" spans="1:222" s="1" customFormat="1" ht="15.75">
      <c r="A5" s="19"/>
      <c r="B5" s="20" t="s">
        <v>6</v>
      </c>
      <c r="C5" s="9">
        <f>C6+C7+C8+C9+C10+C11+C12+C13+C16+C19</f>
        <v>7276879</v>
      </c>
      <c r="D5" s="9">
        <f>D6+D7+D8+D9+D10+D11+D12+D13+D16+D19</f>
        <v>293044</v>
      </c>
      <c r="E5" s="9">
        <f>E6+E7+E8+E9+E10+E11+E12+E13+E16+E19</f>
        <v>302085</v>
      </c>
      <c r="F5" s="9">
        <f>E5-D5</f>
        <v>9041</v>
      </c>
      <c r="G5" s="58">
        <f>E5/D5*100</f>
        <v>103.08520222219188</v>
      </c>
      <c r="H5" s="14">
        <f>E5/C5*100</f>
        <v>4.1512989291150779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75">
      <c r="A6" s="21">
        <v>1</v>
      </c>
      <c r="B6" s="22" t="s">
        <v>0</v>
      </c>
      <c r="C6" s="6">
        <v>4554324</v>
      </c>
      <c r="D6" s="6">
        <v>167581</v>
      </c>
      <c r="E6" s="6">
        <v>173964</v>
      </c>
      <c r="F6" s="6">
        <f t="shared" ref="F6:F41" si="0">E6-D6</f>
        <v>6383</v>
      </c>
      <c r="G6" s="59">
        <f t="shared" ref="G6:G41" si="1">E6/D6*100</f>
        <v>103.80890435073189</v>
      </c>
      <c r="H6" s="32">
        <f t="shared" ref="H6:H41" si="2">E6/C6*100</f>
        <v>3.8197545892650591</v>
      </c>
    </row>
    <row r="7" spans="1:222" ht="15.75">
      <c r="A7" s="21">
        <v>2</v>
      </c>
      <c r="B7" s="22" t="s">
        <v>17</v>
      </c>
      <c r="C7" s="6">
        <v>32946</v>
      </c>
      <c r="D7" s="6">
        <v>2957</v>
      </c>
      <c r="E7" s="6">
        <v>2939</v>
      </c>
      <c r="F7" s="6">
        <f t="shared" si="0"/>
        <v>-18</v>
      </c>
      <c r="G7" s="59">
        <f t="shared" si="1"/>
        <v>99.391274940818391</v>
      </c>
      <c r="H7" s="32">
        <f t="shared" si="2"/>
        <v>8.9206580465003338</v>
      </c>
    </row>
    <row r="8" spans="1:222" ht="30">
      <c r="A8" s="38">
        <v>3</v>
      </c>
      <c r="B8" s="22" t="s">
        <v>34</v>
      </c>
      <c r="C8" s="6">
        <v>1023691</v>
      </c>
      <c r="D8" s="6">
        <v>3800</v>
      </c>
      <c r="E8" s="6">
        <v>3984</v>
      </c>
      <c r="F8" s="6">
        <f t="shared" si="0"/>
        <v>184</v>
      </c>
      <c r="G8" s="59">
        <f t="shared" si="1"/>
        <v>104.84210526315789</v>
      </c>
      <c r="H8" s="32">
        <f t="shared" si="2"/>
        <v>0.38917993808678597</v>
      </c>
    </row>
    <row r="9" spans="1:222" ht="30">
      <c r="A9" s="38">
        <v>4</v>
      </c>
      <c r="B9" s="29" t="s">
        <v>4</v>
      </c>
      <c r="C9" s="6">
        <v>0</v>
      </c>
      <c r="D9" s="6">
        <v>0</v>
      </c>
      <c r="E9" s="6">
        <v>74</v>
      </c>
      <c r="F9" s="6">
        <f t="shared" si="0"/>
        <v>74</v>
      </c>
      <c r="G9" s="59" t="s">
        <v>49</v>
      </c>
      <c r="H9" s="32" t="s">
        <v>49</v>
      </c>
      <c r="I9" s="33"/>
    </row>
    <row r="10" spans="1:222" ht="15.75">
      <c r="A10" s="38">
        <v>5</v>
      </c>
      <c r="B10" s="22" t="s">
        <v>5</v>
      </c>
      <c r="C10" s="6">
        <v>13867</v>
      </c>
      <c r="D10" s="6">
        <v>1</v>
      </c>
      <c r="E10" s="6">
        <v>-101</v>
      </c>
      <c r="F10" s="6">
        <f t="shared" si="0"/>
        <v>-102</v>
      </c>
      <c r="G10" s="59">
        <f t="shared" si="1"/>
        <v>-10100</v>
      </c>
      <c r="H10" s="32">
        <f t="shared" si="2"/>
        <v>-0.7283478762529747</v>
      </c>
    </row>
    <row r="11" spans="1:222" ht="30" customHeight="1">
      <c r="A11" s="38">
        <v>6</v>
      </c>
      <c r="B11" s="22" t="s">
        <v>40</v>
      </c>
      <c r="C11" s="6">
        <v>192495</v>
      </c>
      <c r="D11" s="6">
        <v>73897</v>
      </c>
      <c r="E11" s="6">
        <v>74017</v>
      </c>
      <c r="F11" s="6">
        <f t="shared" si="0"/>
        <v>120</v>
      </c>
      <c r="G11" s="59">
        <f t="shared" si="1"/>
        <v>100.16238818896572</v>
      </c>
      <c r="H11" s="32">
        <f t="shared" si="2"/>
        <v>38.451388347749294</v>
      </c>
    </row>
    <row r="12" spans="1:222" ht="15.75">
      <c r="A12" s="38">
        <v>7</v>
      </c>
      <c r="B12" s="22" t="s">
        <v>1</v>
      </c>
      <c r="C12" s="6">
        <v>808783</v>
      </c>
      <c r="D12" s="6">
        <v>20600</v>
      </c>
      <c r="E12" s="6">
        <v>22294</v>
      </c>
      <c r="F12" s="6">
        <f t="shared" si="0"/>
        <v>1694</v>
      </c>
      <c r="G12" s="59">
        <f t="shared" si="1"/>
        <v>108.22330097087378</v>
      </c>
      <c r="H12" s="32">
        <f t="shared" si="2"/>
        <v>2.7564872159775859</v>
      </c>
    </row>
    <row r="13" spans="1:222" ht="15.75">
      <c r="A13" s="47">
        <v>8</v>
      </c>
      <c r="B13" s="22" t="s">
        <v>11</v>
      </c>
      <c r="C13" s="6">
        <f>C14+C15</f>
        <v>548050</v>
      </c>
      <c r="D13" s="6">
        <f>D14+D15</f>
        <v>4200</v>
      </c>
      <c r="E13" s="6">
        <f>E14+E15</f>
        <v>4754</v>
      </c>
      <c r="F13" s="6">
        <f t="shared" si="0"/>
        <v>554</v>
      </c>
      <c r="G13" s="59">
        <f t="shared" si="1"/>
        <v>113.1904761904762</v>
      </c>
      <c r="H13" s="32">
        <f t="shared" si="2"/>
        <v>0.86743910227169052</v>
      </c>
    </row>
    <row r="14" spans="1:222" s="10" customFormat="1" ht="15.75">
      <c r="A14" s="51"/>
      <c r="B14" s="23" t="s">
        <v>20</v>
      </c>
      <c r="C14" s="7">
        <v>327110</v>
      </c>
      <c r="D14" s="7">
        <v>200</v>
      </c>
      <c r="E14" s="7">
        <v>913</v>
      </c>
      <c r="F14" s="7">
        <f t="shared" si="0"/>
        <v>713</v>
      </c>
      <c r="G14" s="60">
        <f t="shared" si="1"/>
        <v>456.50000000000006</v>
      </c>
      <c r="H14" s="40">
        <f t="shared" si="2"/>
        <v>0.27911100241508974</v>
      </c>
    </row>
    <row r="15" spans="1:222" s="10" customFormat="1" ht="15.75">
      <c r="A15" s="51"/>
      <c r="B15" s="23" t="s">
        <v>19</v>
      </c>
      <c r="C15" s="7">
        <v>220940</v>
      </c>
      <c r="D15" s="7">
        <v>4000</v>
      </c>
      <c r="E15" s="7">
        <v>3841</v>
      </c>
      <c r="F15" s="7">
        <f t="shared" si="0"/>
        <v>-159</v>
      </c>
      <c r="G15" s="60">
        <f t="shared" si="1"/>
        <v>96.025000000000006</v>
      </c>
      <c r="H15" s="40">
        <f t="shared" si="2"/>
        <v>1.7384810355752691</v>
      </c>
    </row>
    <row r="16" spans="1:222" ht="15.75">
      <c r="A16" s="54">
        <v>9</v>
      </c>
      <c r="B16" s="22" t="s">
        <v>12</v>
      </c>
      <c r="C16" s="6">
        <f>C17+C18</f>
        <v>102723</v>
      </c>
      <c r="D16" s="6">
        <f>D17+D18</f>
        <v>20008</v>
      </c>
      <c r="E16" s="6">
        <f t="shared" ref="E16" si="3">E17+E18</f>
        <v>20160</v>
      </c>
      <c r="F16" s="6">
        <f t="shared" si="0"/>
        <v>152</v>
      </c>
      <c r="G16" s="59">
        <f t="shared" si="1"/>
        <v>100.75969612155137</v>
      </c>
      <c r="H16" s="32">
        <f t="shared" si="2"/>
        <v>19.625595046873631</v>
      </c>
    </row>
    <row r="17" spans="1:222" s="8" customFormat="1" ht="15.75">
      <c r="A17" s="55"/>
      <c r="B17" s="23" t="s">
        <v>15</v>
      </c>
      <c r="C17" s="7">
        <v>102708</v>
      </c>
      <c r="D17" s="7">
        <v>20008</v>
      </c>
      <c r="E17" s="7">
        <v>20155</v>
      </c>
      <c r="F17" s="7">
        <f t="shared" si="0"/>
        <v>147</v>
      </c>
      <c r="G17" s="60">
        <f t="shared" si="1"/>
        <v>100.73470611755297</v>
      </c>
      <c r="H17" s="40">
        <f t="shared" si="2"/>
        <v>19.623593098882271</v>
      </c>
    </row>
    <row r="18" spans="1:222" s="8" customFormat="1" ht="15.75">
      <c r="A18" s="57"/>
      <c r="B18" s="23" t="s">
        <v>39</v>
      </c>
      <c r="C18" s="7">
        <v>15</v>
      </c>
      <c r="D18" s="7">
        <v>0</v>
      </c>
      <c r="E18" s="7">
        <v>5</v>
      </c>
      <c r="F18" s="7">
        <f t="shared" si="0"/>
        <v>5</v>
      </c>
      <c r="G18" s="60" t="s">
        <v>49</v>
      </c>
      <c r="H18" s="40">
        <f>E18/C18*100</f>
        <v>33.333333333333329</v>
      </c>
    </row>
    <row r="19" spans="1:222" ht="30">
      <c r="A19" s="38">
        <v>10</v>
      </c>
      <c r="B19" s="22" t="s">
        <v>31</v>
      </c>
      <c r="C19" s="6">
        <v>0</v>
      </c>
      <c r="D19" s="6">
        <v>0</v>
      </c>
      <c r="E19" s="6">
        <v>0</v>
      </c>
      <c r="F19" s="6">
        <f t="shared" si="0"/>
        <v>0</v>
      </c>
      <c r="G19" s="59" t="s">
        <v>49</v>
      </c>
      <c r="H19" s="32" t="s">
        <v>49</v>
      </c>
    </row>
    <row r="20" spans="1:222" s="1" customFormat="1" ht="15.75">
      <c r="A20" s="24"/>
      <c r="B20" s="20" t="s">
        <v>7</v>
      </c>
      <c r="C20" s="9">
        <f>C21+C22+C23+C24+C25+C29+C30+C31+C32+C33+C34</f>
        <v>834560</v>
      </c>
      <c r="D20" s="9">
        <f>D21+D22+D23+D24+D25+D29+D30+D31+D32+D33+D34</f>
        <v>33447</v>
      </c>
      <c r="E20" s="9">
        <f>E21+E22+E23+E24+E25+E29+E30+E31+E32+E33+E34</f>
        <v>24877</v>
      </c>
      <c r="F20" s="9">
        <f t="shared" si="0"/>
        <v>-8570</v>
      </c>
      <c r="G20" s="58">
        <f t="shared" si="1"/>
        <v>74.377373157532816</v>
      </c>
      <c r="H20" s="14">
        <f t="shared" si="2"/>
        <v>2.9808521855828221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6.5" customHeight="1">
      <c r="A21" s="38">
        <v>11</v>
      </c>
      <c r="B21" s="22" t="s">
        <v>9</v>
      </c>
      <c r="C21" s="6">
        <v>5232</v>
      </c>
      <c r="D21" s="6">
        <v>0</v>
      </c>
      <c r="E21" s="6">
        <v>0</v>
      </c>
      <c r="F21" s="6">
        <f t="shared" si="0"/>
        <v>0</v>
      </c>
      <c r="G21" s="59" t="s">
        <v>49</v>
      </c>
      <c r="H21" s="39">
        <f t="shared" si="2"/>
        <v>0</v>
      </c>
    </row>
    <row r="22" spans="1:222" ht="77.25" customHeight="1">
      <c r="A22" s="38">
        <v>12</v>
      </c>
      <c r="B22" s="22" t="s">
        <v>21</v>
      </c>
      <c r="C22" s="6">
        <v>492049</v>
      </c>
      <c r="D22" s="6">
        <v>15100</v>
      </c>
      <c r="E22" s="6">
        <v>11378</v>
      </c>
      <c r="F22" s="6">
        <f t="shared" si="0"/>
        <v>-3722</v>
      </c>
      <c r="G22" s="59">
        <f t="shared" si="1"/>
        <v>75.350993377483448</v>
      </c>
      <c r="H22" s="39">
        <f t="shared" si="2"/>
        <v>2.312371328871718</v>
      </c>
    </row>
    <row r="23" spans="1:222" ht="78" customHeight="1">
      <c r="A23" s="25" t="s">
        <v>33</v>
      </c>
      <c r="B23" s="26" t="s">
        <v>28</v>
      </c>
      <c r="C23" s="6">
        <v>23513</v>
      </c>
      <c r="D23" s="6">
        <v>0</v>
      </c>
      <c r="E23" s="6">
        <v>-1231</v>
      </c>
      <c r="F23" s="6">
        <f t="shared" si="0"/>
        <v>-1231</v>
      </c>
      <c r="G23" s="59" t="s">
        <v>49</v>
      </c>
      <c r="H23" s="39">
        <f t="shared" si="2"/>
        <v>-5.2354016926806448</v>
      </c>
    </row>
    <row r="24" spans="1:222" ht="56.25" customHeight="1">
      <c r="A24" s="38">
        <v>14</v>
      </c>
      <c r="B24" s="22" t="s">
        <v>22</v>
      </c>
      <c r="C24" s="6">
        <v>50452</v>
      </c>
      <c r="D24" s="6">
        <v>2118</v>
      </c>
      <c r="E24" s="6">
        <v>3308</v>
      </c>
      <c r="F24" s="6">
        <f t="shared" si="0"/>
        <v>1190</v>
      </c>
      <c r="G24" s="59">
        <f t="shared" si="1"/>
        <v>156.18508026440037</v>
      </c>
      <c r="H24" s="39">
        <f t="shared" si="2"/>
        <v>6.5567271862364231</v>
      </c>
    </row>
    <row r="25" spans="1:222" ht="30" customHeight="1">
      <c r="A25" s="54">
        <v>15</v>
      </c>
      <c r="B25" s="22" t="s">
        <v>30</v>
      </c>
      <c r="C25" s="6">
        <f>C26+C27+C28</f>
        <v>18145</v>
      </c>
      <c r="D25" s="6">
        <f>D26+D27+D28</f>
        <v>556</v>
      </c>
      <c r="E25" s="6">
        <f>E26+E27+E28</f>
        <v>389</v>
      </c>
      <c r="F25" s="6">
        <f t="shared" si="0"/>
        <v>-167</v>
      </c>
      <c r="G25" s="59">
        <f t="shared" si="1"/>
        <v>69.964028776978409</v>
      </c>
      <c r="H25" s="39">
        <f t="shared" si="2"/>
        <v>2.143841278589143</v>
      </c>
    </row>
    <row r="26" spans="1:222" s="8" customFormat="1" ht="29.25" customHeight="1">
      <c r="A26" s="55"/>
      <c r="B26" s="23" t="s">
        <v>36</v>
      </c>
      <c r="C26" s="7">
        <v>1555</v>
      </c>
      <c r="D26" s="7">
        <v>129</v>
      </c>
      <c r="E26" s="7">
        <v>0</v>
      </c>
      <c r="F26" s="7">
        <f t="shared" si="0"/>
        <v>-129</v>
      </c>
      <c r="G26" s="60">
        <f t="shared" si="1"/>
        <v>0</v>
      </c>
      <c r="H26" s="41">
        <f t="shared" si="2"/>
        <v>0</v>
      </c>
    </row>
    <row r="27" spans="1:222" s="8" customFormat="1" ht="15" customHeight="1">
      <c r="A27" s="55"/>
      <c r="B27" s="23" t="s">
        <v>14</v>
      </c>
      <c r="C27" s="7">
        <v>3719</v>
      </c>
      <c r="D27" s="7">
        <v>227</v>
      </c>
      <c r="E27" s="7">
        <v>245</v>
      </c>
      <c r="F27" s="7">
        <f t="shared" si="0"/>
        <v>18</v>
      </c>
      <c r="G27" s="60">
        <f t="shared" si="1"/>
        <v>107.92951541850219</v>
      </c>
      <c r="H27" s="41">
        <f t="shared" si="2"/>
        <v>6.587792417316483</v>
      </c>
    </row>
    <row r="28" spans="1:222" s="8" customFormat="1" ht="43.5" customHeight="1">
      <c r="A28" s="56"/>
      <c r="B28" s="23" t="s">
        <v>37</v>
      </c>
      <c r="C28" s="7">
        <v>12871</v>
      </c>
      <c r="D28" s="7">
        <v>200</v>
      </c>
      <c r="E28" s="7">
        <v>144</v>
      </c>
      <c r="F28" s="7">
        <f t="shared" si="0"/>
        <v>-56</v>
      </c>
      <c r="G28" s="60">
        <f t="shared" si="1"/>
        <v>72</v>
      </c>
      <c r="H28" s="41">
        <f t="shared" si="2"/>
        <v>1.1187941884857433</v>
      </c>
    </row>
    <row r="29" spans="1:222" ht="15" customHeight="1">
      <c r="A29" s="38">
        <v>16</v>
      </c>
      <c r="B29" s="22" t="s">
        <v>13</v>
      </c>
      <c r="C29" s="6">
        <v>1783</v>
      </c>
      <c r="D29" s="6">
        <v>40</v>
      </c>
      <c r="E29" s="6">
        <v>7</v>
      </c>
      <c r="F29" s="6">
        <f t="shared" si="0"/>
        <v>-33</v>
      </c>
      <c r="G29" s="59">
        <f t="shared" si="1"/>
        <v>17.5</v>
      </c>
      <c r="H29" s="39">
        <f t="shared" si="2"/>
        <v>0.39259674705552439</v>
      </c>
    </row>
    <row r="30" spans="1:222" ht="30">
      <c r="A30" s="38">
        <v>17</v>
      </c>
      <c r="B30" s="22" t="s">
        <v>38</v>
      </c>
      <c r="C30" s="6">
        <v>24100</v>
      </c>
      <c r="D30" s="6">
        <v>1348</v>
      </c>
      <c r="E30" s="6">
        <v>789</v>
      </c>
      <c r="F30" s="6">
        <f t="shared" si="0"/>
        <v>-559</v>
      </c>
      <c r="G30" s="59">
        <f t="shared" si="1"/>
        <v>58.531157270029674</v>
      </c>
      <c r="H30" s="39">
        <f t="shared" si="2"/>
        <v>3.2738589211618256</v>
      </c>
    </row>
    <row r="31" spans="1:222" ht="70.5" customHeight="1">
      <c r="A31" s="38">
        <v>18</v>
      </c>
      <c r="B31" s="22" t="s">
        <v>18</v>
      </c>
      <c r="C31" s="6">
        <v>11365</v>
      </c>
      <c r="D31" s="6">
        <v>306</v>
      </c>
      <c r="E31" s="6">
        <v>785</v>
      </c>
      <c r="F31" s="6">
        <f t="shared" si="0"/>
        <v>479</v>
      </c>
      <c r="G31" s="59">
        <f t="shared" si="1"/>
        <v>256.53594771241831</v>
      </c>
      <c r="H31" s="39">
        <f t="shared" si="2"/>
        <v>6.907171139463264</v>
      </c>
    </row>
    <row r="32" spans="1:222" ht="29.25" customHeight="1">
      <c r="A32" s="38">
        <v>19</v>
      </c>
      <c r="B32" s="22" t="s">
        <v>24</v>
      </c>
      <c r="C32" s="6">
        <v>163184</v>
      </c>
      <c r="D32" s="6">
        <v>12422</v>
      </c>
      <c r="E32" s="6">
        <v>8449</v>
      </c>
      <c r="F32" s="6">
        <f t="shared" si="0"/>
        <v>-3973</v>
      </c>
      <c r="G32" s="59">
        <f t="shared" si="1"/>
        <v>68.016422476251819</v>
      </c>
      <c r="H32" s="39">
        <f t="shared" si="2"/>
        <v>5.1775909402882636</v>
      </c>
    </row>
    <row r="33" spans="1:222" ht="15" customHeight="1">
      <c r="A33" s="38">
        <v>20</v>
      </c>
      <c r="B33" s="22" t="s">
        <v>29</v>
      </c>
      <c r="C33" s="6">
        <v>33620</v>
      </c>
      <c r="D33" s="6">
        <v>1557</v>
      </c>
      <c r="E33" s="6">
        <v>925</v>
      </c>
      <c r="F33" s="6">
        <f t="shared" si="0"/>
        <v>-632</v>
      </c>
      <c r="G33" s="59">
        <f t="shared" si="1"/>
        <v>59.409120102761726</v>
      </c>
      <c r="H33" s="39">
        <f t="shared" si="2"/>
        <v>2.7513384889946462</v>
      </c>
    </row>
    <row r="34" spans="1:222" ht="15" customHeight="1">
      <c r="A34" s="38">
        <v>21</v>
      </c>
      <c r="B34" s="22" t="s">
        <v>2</v>
      </c>
      <c r="C34" s="6">
        <v>11117</v>
      </c>
      <c r="D34" s="6">
        <v>0</v>
      </c>
      <c r="E34" s="6">
        <v>78</v>
      </c>
      <c r="F34" s="6">
        <f t="shared" si="0"/>
        <v>78</v>
      </c>
      <c r="G34" s="59" t="s">
        <v>49</v>
      </c>
      <c r="H34" s="39">
        <f t="shared" si="2"/>
        <v>0.70162813708734373</v>
      </c>
    </row>
    <row r="35" spans="1:222" s="1" customFormat="1" ht="15.75">
      <c r="A35" s="52" t="s">
        <v>25</v>
      </c>
      <c r="B35" s="53"/>
      <c r="C35" s="9">
        <f>C5+C20</f>
        <v>8111439</v>
      </c>
      <c r="D35" s="9">
        <f>D5+D20</f>
        <v>326491</v>
      </c>
      <c r="E35" s="9">
        <f>E5+E20</f>
        <v>326962</v>
      </c>
      <c r="F35" s="9">
        <f t="shared" si="0"/>
        <v>471</v>
      </c>
      <c r="G35" s="58">
        <f t="shared" si="1"/>
        <v>100.14426125069298</v>
      </c>
      <c r="H35" s="14">
        <f t="shared" si="2"/>
        <v>4.030875409406395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</row>
    <row r="36" spans="1:222" s="5" customFormat="1" ht="15.75">
      <c r="A36" s="47">
        <v>22</v>
      </c>
      <c r="B36" s="27" t="s">
        <v>3</v>
      </c>
      <c r="C36" s="9">
        <f>C37+C39+C40</f>
        <v>8758831</v>
      </c>
      <c r="D36" s="9">
        <f>D37+D38+D39+D40</f>
        <v>350656</v>
      </c>
      <c r="E36" s="9">
        <f>E37+E38+E39+E40</f>
        <v>255587</v>
      </c>
      <c r="F36" s="9">
        <f t="shared" si="0"/>
        <v>-95069</v>
      </c>
      <c r="G36" s="58">
        <f t="shared" si="1"/>
        <v>72.888243748859281</v>
      </c>
      <c r="H36" s="14">
        <f t="shared" si="2"/>
        <v>2.9180492236920661</v>
      </c>
    </row>
    <row r="37" spans="1:222" ht="28.5" customHeight="1">
      <c r="A37" s="47"/>
      <c r="B37" s="22" t="s">
        <v>26</v>
      </c>
      <c r="C37" s="6">
        <v>8759460</v>
      </c>
      <c r="D37" s="6">
        <v>351285</v>
      </c>
      <c r="E37" s="6">
        <v>351285</v>
      </c>
      <c r="F37" s="6">
        <f t="shared" si="0"/>
        <v>0</v>
      </c>
      <c r="G37" s="59">
        <f t="shared" si="1"/>
        <v>100</v>
      </c>
      <c r="H37" s="32">
        <f t="shared" si="2"/>
        <v>4.0103499530792996</v>
      </c>
    </row>
    <row r="38" spans="1:222" ht="28.5" customHeight="1">
      <c r="A38" s="47"/>
      <c r="B38" s="22" t="s">
        <v>48</v>
      </c>
      <c r="C38" s="6">
        <v>0</v>
      </c>
      <c r="D38" s="6">
        <v>0</v>
      </c>
      <c r="E38" s="6">
        <v>-38</v>
      </c>
      <c r="F38" s="6">
        <f t="shared" si="0"/>
        <v>-38</v>
      </c>
      <c r="G38" s="59" t="s">
        <v>49</v>
      </c>
      <c r="H38" s="32" t="s">
        <v>49</v>
      </c>
    </row>
    <row r="39" spans="1:222" ht="42" customHeight="1">
      <c r="A39" s="47"/>
      <c r="B39" s="28" t="s">
        <v>16</v>
      </c>
      <c r="C39" s="6">
        <v>0</v>
      </c>
      <c r="D39" s="6">
        <v>0</v>
      </c>
      <c r="E39" s="6">
        <v>805</v>
      </c>
      <c r="F39" s="6">
        <f t="shared" si="0"/>
        <v>805</v>
      </c>
      <c r="G39" s="59" t="s">
        <v>49</v>
      </c>
      <c r="H39" s="32" t="s">
        <v>49</v>
      </c>
    </row>
    <row r="40" spans="1:222" ht="27" customHeight="1">
      <c r="A40" s="48"/>
      <c r="B40" s="22" t="s">
        <v>8</v>
      </c>
      <c r="C40" s="6">
        <v>-629</v>
      </c>
      <c r="D40" s="6">
        <v>-629</v>
      </c>
      <c r="E40" s="6">
        <v>-96465</v>
      </c>
      <c r="F40" s="6">
        <f t="shared" si="0"/>
        <v>-95836</v>
      </c>
      <c r="G40" s="59">
        <f t="shared" si="1"/>
        <v>15336.248012718603</v>
      </c>
      <c r="H40" s="32">
        <f t="shared" si="2"/>
        <v>15336.248012718603</v>
      </c>
    </row>
    <row r="41" spans="1:222" s="5" customFormat="1" ht="16.5" thickBot="1">
      <c r="A41" s="49" t="s">
        <v>27</v>
      </c>
      <c r="B41" s="50"/>
      <c r="C41" s="12">
        <f>C35+C36</f>
        <v>16870270</v>
      </c>
      <c r="D41" s="12">
        <f>D35+D36</f>
        <v>677147</v>
      </c>
      <c r="E41" s="12">
        <f>E35+E36</f>
        <v>582549</v>
      </c>
      <c r="F41" s="12">
        <f t="shared" si="0"/>
        <v>-94598</v>
      </c>
      <c r="G41" s="61">
        <f t="shared" si="1"/>
        <v>86.029916694602505</v>
      </c>
      <c r="H41" s="42">
        <f t="shared" si="2"/>
        <v>3.4531101161984963</v>
      </c>
    </row>
    <row r="42" spans="1:222" ht="14.25" customHeight="1">
      <c r="B42" s="11"/>
      <c r="C42" s="11"/>
      <c r="D42" s="11"/>
      <c r="E42" s="11"/>
      <c r="F42" s="11"/>
      <c r="G42" s="11"/>
    </row>
    <row r="43" spans="1:222" ht="14.25" customHeight="1">
      <c r="B43" s="11"/>
      <c r="C43" s="11"/>
      <c r="D43" s="11"/>
      <c r="E43" s="11"/>
      <c r="F43" s="11"/>
      <c r="G43" s="11"/>
    </row>
    <row r="44" spans="1:222">
      <c r="B44" s="11"/>
      <c r="C44" s="11"/>
      <c r="D44" s="11"/>
      <c r="E44" s="11"/>
      <c r="F44" s="11"/>
      <c r="G44" s="11"/>
    </row>
    <row r="45" spans="1:222">
      <c r="B45" s="11"/>
      <c r="C45" s="11"/>
      <c r="D45" s="11"/>
      <c r="E45" s="11"/>
      <c r="F45" s="11"/>
      <c r="G45" s="11"/>
    </row>
    <row r="46" spans="1:222">
      <c r="B46" s="11"/>
      <c r="C46" s="11"/>
      <c r="D46" s="11"/>
      <c r="E46" s="11"/>
      <c r="F46" s="11"/>
      <c r="G46" s="11"/>
    </row>
    <row r="47" spans="1:222">
      <c r="C47" s="11"/>
      <c r="D47" s="11"/>
      <c r="E47" s="11"/>
      <c r="F47" s="11"/>
      <c r="G47" s="11"/>
    </row>
    <row r="48" spans="1:222">
      <c r="C48" s="11"/>
      <c r="D48" s="11"/>
      <c r="E48" s="11"/>
      <c r="F48" s="11"/>
      <c r="G48" s="11"/>
    </row>
    <row r="49" spans="3:7">
      <c r="C49" s="11"/>
      <c r="D49" s="11"/>
      <c r="E49" s="11"/>
      <c r="F49" s="11"/>
      <c r="G49" s="11"/>
    </row>
    <row r="50" spans="3:7">
      <c r="C50" s="11"/>
      <c r="D50" s="11"/>
      <c r="E50" s="11"/>
      <c r="F50" s="11"/>
      <c r="G50" s="11"/>
    </row>
    <row r="51" spans="3:7">
      <c r="C51" s="11"/>
      <c r="D51" s="11"/>
      <c r="E51" s="11"/>
      <c r="F51" s="11"/>
      <c r="G51" s="11"/>
    </row>
    <row r="52" spans="3:7">
      <c r="C52" s="11"/>
      <c r="D52" s="11"/>
      <c r="E52" s="11"/>
      <c r="F52" s="11"/>
      <c r="G52" s="11"/>
    </row>
    <row r="53" spans="3:7">
      <c r="C53" s="11"/>
      <c r="D53" s="11"/>
      <c r="E53" s="11"/>
      <c r="F53" s="11"/>
      <c r="G53" s="11"/>
    </row>
    <row r="54" spans="3:7">
      <c r="C54" s="11"/>
      <c r="D54" s="11"/>
      <c r="E54" s="11"/>
      <c r="F54" s="11"/>
      <c r="G54" s="11"/>
    </row>
    <row r="55" spans="3:7">
      <c r="C55" s="11"/>
      <c r="D55" s="11"/>
      <c r="E55" s="11"/>
      <c r="F55" s="11"/>
      <c r="G55" s="11"/>
    </row>
    <row r="56" spans="3:7">
      <c r="C56" s="11"/>
      <c r="D56" s="11"/>
      <c r="E56" s="11"/>
      <c r="F56" s="11"/>
      <c r="G56" s="11"/>
    </row>
    <row r="57" spans="3:7">
      <c r="C57" s="11"/>
      <c r="D57" s="11"/>
      <c r="E57" s="11"/>
      <c r="F57" s="11"/>
      <c r="G57" s="11"/>
    </row>
    <row r="58" spans="3:7">
      <c r="C58" s="11"/>
      <c r="D58" s="11"/>
      <c r="E58" s="11"/>
      <c r="F58" s="11"/>
      <c r="G58" s="11"/>
    </row>
    <row r="59" spans="3:7">
      <c r="C59" s="11"/>
      <c r="D59" s="11"/>
      <c r="E59" s="11"/>
      <c r="F59" s="11"/>
      <c r="G59" s="11"/>
    </row>
    <row r="60" spans="3:7">
      <c r="C60" s="11"/>
      <c r="D60" s="11"/>
      <c r="E60" s="11"/>
      <c r="F60" s="11"/>
      <c r="G60" s="11"/>
    </row>
    <row r="61" spans="3:7">
      <c r="C61" s="11"/>
      <c r="D61" s="11"/>
      <c r="E61" s="11"/>
      <c r="F61" s="11"/>
      <c r="G61" s="11"/>
    </row>
    <row r="62" spans="3:7">
      <c r="C62" s="11"/>
      <c r="D62" s="11"/>
      <c r="E62" s="11"/>
      <c r="F62" s="11"/>
      <c r="G62" s="11"/>
    </row>
    <row r="63" spans="3:7">
      <c r="C63" s="11"/>
      <c r="D63" s="11"/>
      <c r="E63" s="11"/>
      <c r="F63" s="11"/>
      <c r="G63" s="11"/>
    </row>
    <row r="64" spans="3:7">
      <c r="C64" s="11"/>
      <c r="D64" s="11"/>
      <c r="E64" s="11"/>
      <c r="F64" s="11"/>
      <c r="G64" s="11"/>
    </row>
    <row r="65" spans="3:7">
      <c r="C65" s="11"/>
      <c r="D65" s="11"/>
      <c r="E65" s="11"/>
      <c r="F65" s="11"/>
      <c r="G65" s="11"/>
    </row>
    <row r="66" spans="3:7">
      <c r="C66" s="11"/>
      <c r="D66" s="11"/>
      <c r="E66" s="11"/>
      <c r="F66" s="11"/>
      <c r="G66" s="11"/>
    </row>
    <row r="67" spans="3:7">
      <c r="C67" s="11"/>
      <c r="D67" s="11"/>
      <c r="E67" s="11"/>
      <c r="F67" s="11"/>
      <c r="G67" s="11"/>
    </row>
    <row r="68" spans="3:7">
      <c r="C68" s="11"/>
      <c r="D68" s="11"/>
      <c r="E68" s="11"/>
      <c r="F68" s="11"/>
      <c r="G68" s="11"/>
    </row>
    <row r="69" spans="3:7">
      <c r="C69" s="11"/>
      <c r="D69" s="11"/>
      <c r="E69" s="11"/>
      <c r="F69" s="11"/>
      <c r="G69" s="11"/>
    </row>
    <row r="70" spans="3:7">
      <c r="C70" s="11"/>
      <c r="D70" s="11"/>
      <c r="E70" s="11"/>
      <c r="F70" s="11"/>
      <c r="G70" s="11"/>
    </row>
    <row r="71" spans="3:7">
      <c r="C71" s="11"/>
      <c r="D71" s="11"/>
      <c r="E71" s="11"/>
      <c r="F71" s="11"/>
      <c r="G71" s="11"/>
    </row>
    <row r="72" spans="3:7">
      <c r="C72" s="11"/>
      <c r="D72" s="11"/>
      <c r="E72" s="11"/>
      <c r="F72" s="11"/>
      <c r="G72" s="11"/>
    </row>
    <row r="73" spans="3:7">
      <c r="C73" s="11"/>
      <c r="D73" s="11"/>
      <c r="E73" s="11"/>
      <c r="F73" s="11"/>
      <c r="G73" s="11"/>
    </row>
    <row r="74" spans="3:7">
      <c r="C74" s="11"/>
      <c r="D74" s="11"/>
      <c r="E74" s="11"/>
      <c r="F74" s="11"/>
      <c r="G74" s="11"/>
    </row>
    <row r="75" spans="3:7">
      <c r="C75" s="11"/>
      <c r="D75" s="11"/>
      <c r="E75" s="11"/>
      <c r="F75" s="11"/>
      <c r="G75" s="11"/>
    </row>
    <row r="76" spans="3:7">
      <c r="C76" s="11"/>
      <c r="D76" s="11"/>
      <c r="E76" s="11"/>
      <c r="F76" s="11"/>
      <c r="G76" s="11"/>
    </row>
    <row r="77" spans="3:7">
      <c r="C77" s="11"/>
      <c r="D77" s="11"/>
      <c r="E77" s="11"/>
      <c r="F77" s="11"/>
      <c r="G77" s="11"/>
    </row>
    <row r="78" spans="3:7">
      <c r="C78" s="11"/>
      <c r="D78" s="11"/>
      <c r="E78" s="11"/>
      <c r="F78" s="11"/>
      <c r="G78" s="11"/>
    </row>
    <row r="79" spans="3:7">
      <c r="C79" s="11"/>
      <c r="D79" s="11"/>
      <c r="E79" s="11"/>
      <c r="F79" s="11"/>
      <c r="G79" s="11"/>
    </row>
    <row r="80" spans="3:7">
      <c r="C80" s="11"/>
      <c r="D80" s="11"/>
      <c r="E80" s="11"/>
      <c r="F80" s="11"/>
      <c r="G80" s="11"/>
    </row>
    <row r="81" spans="3:7">
      <c r="C81" s="11"/>
      <c r="D81" s="11"/>
      <c r="E81" s="11"/>
      <c r="F81" s="11"/>
      <c r="G81" s="11"/>
    </row>
    <row r="82" spans="3:7">
      <c r="C82" s="11"/>
      <c r="D82" s="11"/>
      <c r="E82" s="11"/>
      <c r="F82" s="11"/>
      <c r="G82" s="11"/>
    </row>
    <row r="83" spans="3:7">
      <c r="C83" s="11"/>
      <c r="D83" s="11"/>
      <c r="E83" s="11"/>
      <c r="F83" s="11"/>
      <c r="G83" s="11"/>
    </row>
    <row r="84" spans="3:7">
      <c r="C84" s="11"/>
      <c r="D84" s="11"/>
      <c r="E84" s="11"/>
      <c r="F84" s="11"/>
      <c r="G84" s="11"/>
    </row>
    <row r="85" spans="3:7">
      <c r="C85" s="11"/>
      <c r="D85" s="11"/>
      <c r="E85" s="11"/>
      <c r="F85" s="11"/>
      <c r="G85" s="11"/>
    </row>
    <row r="86" spans="3:7">
      <c r="C86" s="11"/>
      <c r="D86" s="11"/>
      <c r="E86" s="11"/>
      <c r="F86" s="11"/>
      <c r="G86" s="11"/>
    </row>
    <row r="87" spans="3:7">
      <c r="C87" s="11"/>
      <c r="D87" s="11"/>
      <c r="E87" s="11"/>
      <c r="F87" s="11"/>
      <c r="G87" s="11"/>
    </row>
    <row r="88" spans="3:7">
      <c r="C88" s="11"/>
      <c r="D88" s="11"/>
      <c r="E88" s="11"/>
      <c r="F88" s="11"/>
      <c r="G88" s="11"/>
    </row>
    <row r="89" spans="3:7">
      <c r="C89" s="11"/>
      <c r="D89" s="11"/>
      <c r="E89" s="11"/>
      <c r="F89" s="11"/>
      <c r="G89" s="11"/>
    </row>
    <row r="90" spans="3:7">
      <c r="C90" s="11"/>
      <c r="D90" s="11"/>
      <c r="E90" s="11"/>
      <c r="F90" s="11"/>
      <c r="G90" s="11"/>
    </row>
    <row r="91" spans="3:7">
      <c r="C91" s="11"/>
      <c r="D91" s="11"/>
      <c r="E91" s="11"/>
      <c r="F91" s="11"/>
      <c r="G91" s="11"/>
    </row>
    <row r="92" spans="3:7">
      <c r="C92" s="11"/>
      <c r="D92" s="11"/>
      <c r="E92" s="11"/>
      <c r="F92" s="11"/>
      <c r="G92" s="11"/>
    </row>
    <row r="93" spans="3:7">
      <c r="C93" s="11"/>
      <c r="D93" s="11"/>
      <c r="E93" s="11"/>
      <c r="F93" s="11"/>
      <c r="G93" s="11"/>
    </row>
    <row r="94" spans="3:7">
      <c r="C94" s="11"/>
      <c r="D94" s="11"/>
    </row>
    <row r="95" spans="3:7">
      <c r="C95" s="11"/>
      <c r="D95" s="11"/>
    </row>
    <row r="96" spans="3:7">
      <c r="C96" s="11"/>
      <c r="D96" s="11"/>
    </row>
    <row r="97" spans="3:4">
      <c r="C97" s="11"/>
      <c r="D97" s="11"/>
    </row>
    <row r="98" spans="3:4">
      <c r="C98" s="11"/>
      <c r="D98" s="11"/>
    </row>
    <row r="99" spans="3:4">
      <c r="C99" s="11"/>
      <c r="D99" s="11"/>
    </row>
  </sheetData>
  <mergeCells count="8">
    <mergeCell ref="F1:H1"/>
    <mergeCell ref="A2:H2"/>
    <mergeCell ref="A36:A40"/>
    <mergeCell ref="A41:B41"/>
    <mergeCell ref="A13:A15"/>
    <mergeCell ref="A35:B35"/>
    <mergeCell ref="A25:A28"/>
    <mergeCell ref="A16:A18"/>
  </mergeCells>
  <pageMargins left="0.19685039370078741" right="0.19685039370078741" top="0" bottom="0" header="0.15748031496062992" footer="0.19685039370078741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2025-02-06T08:35:11Z</cp:lastPrinted>
  <dcterms:created xsi:type="dcterms:W3CDTF">2002-11-26T08:28:37Z</dcterms:created>
  <dcterms:modified xsi:type="dcterms:W3CDTF">2025-02-06T08:52:07Z</dcterms:modified>
</cp:coreProperties>
</file>