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лист!$A$1:$H$42</definedName>
  </definedNames>
  <calcPr calcId="124519"/>
</workbook>
</file>

<file path=xl/calcChain.xml><?xml version="1.0" encoding="utf-8"?>
<calcChain xmlns="http://schemas.openxmlformats.org/spreadsheetml/2006/main">
  <c r="F6" i="7"/>
  <c r="F26"/>
  <c r="G23"/>
  <c r="G24"/>
  <c r="G25"/>
  <c r="H8"/>
  <c r="H9"/>
  <c r="H11"/>
  <c r="H12"/>
  <c r="H13"/>
  <c r="H15"/>
  <c r="H16"/>
  <c r="H18"/>
  <c r="H19"/>
  <c r="G9"/>
  <c r="G11"/>
  <c r="G12"/>
  <c r="G13"/>
  <c r="G15"/>
  <c r="G16"/>
  <c r="G18"/>
  <c r="D27"/>
  <c r="F8"/>
  <c r="D17"/>
  <c r="F19"/>
  <c r="D14"/>
  <c r="E27"/>
  <c r="E21" s="1"/>
  <c r="E17"/>
  <c r="H17" s="1"/>
  <c r="E14"/>
  <c r="G14" s="1"/>
  <c r="G17" l="1"/>
  <c r="H14"/>
  <c r="H39"/>
  <c r="H40"/>
  <c r="H41"/>
  <c r="D21"/>
  <c r="C21"/>
  <c r="C27"/>
  <c r="C17"/>
  <c r="C14"/>
  <c r="G27"/>
  <c r="G28"/>
  <c r="G29"/>
  <c r="G30"/>
  <c r="G31"/>
  <c r="G32"/>
  <c r="G33"/>
  <c r="G41"/>
  <c r="C5" l="1"/>
  <c r="E38"/>
  <c r="D38"/>
  <c r="C38"/>
  <c r="G34"/>
  <c r="G35"/>
  <c r="G36"/>
  <c r="G39"/>
  <c r="G40"/>
  <c r="F29" l="1"/>
  <c r="F30"/>
  <c r="H24"/>
  <c r="H25"/>
  <c r="H28"/>
  <c r="H29"/>
  <c r="H30"/>
  <c r="H31"/>
  <c r="H32"/>
  <c r="H33"/>
  <c r="H34"/>
  <c r="H27"/>
  <c r="G21" l="1"/>
  <c r="H22"/>
  <c r="H23"/>
  <c r="H35"/>
  <c r="H36"/>
  <c r="H6"/>
  <c r="H7"/>
  <c r="G6"/>
  <c r="G7"/>
  <c r="F7"/>
  <c r="F9"/>
  <c r="F10"/>
  <c r="F11"/>
  <c r="F12"/>
  <c r="F13"/>
  <c r="F15"/>
  <c r="F16"/>
  <c r="F18"/>
  <c r="F20"/>
  <c r="F22"/>
  <c r="F23"/>
  <c r="F24"/>
  <c r="F25"/>
  <c r="F28"/>
  <c r="F31"/>
  <c r="F32"/>
  <c r="F33"/>
  <c r="F34"/>
  <c r="F35"/>
  <c r="F36"/>
  <c r="F39"/>
  <c r="F40"/>
  <c r="F41"/>
  <c r="H38" l="1"/>
  <c r="H21"/>
  <c r="F27"/>
  <c r="F17"/>
  <c r="F14"/>
  <c r="C37" l="1"/>
  <c r="F21"/>
  <c r="D5"/>
  <c r="D37" s="1"/>
  <c r="E5"/>
  <c r="H5" s="1"/>
  <c r="C42" l="1"/>
  <c r="G5"/>
  <c r="F5"/>
  <c r="E37"/>
  <c r="H37" l="1"/>
  <c r="G37"/>
  <c r="G38"/>
  <c r="F38" l="1"/>
  <c r="D42" l="1"/>
  <c r="F37"/>
  <c r="E42" l="1"/>
  <c r="H42" s="1"/>
  <c r="G42" l="1"/>
  <c r="F42"/>
</calcChain>
</file>

<file path=xl/sharedStrings.xml><?xml version="1.0" encoding="utf-8"?>
<sst xmlns="http://schemas.openxmlformats.org/spreadsheetml/2006/main" count="59" uniqueCount="51">
  <si>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</si>
  <si>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</si>
  <si>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</si>
  <si>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</si>
  <si>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</si>
  <si>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</si>
  <si>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</si>
  <si>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</si>
  <si>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</si>
  <si>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</si>
  <si>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</si>
  <si>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</si>
  <si>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</si>
  <si>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</si>
  <si>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</si>
  <si>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</si>
  <si>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</si>
  <si>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</si>
  <si>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</si>
  <si>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</si>
  <si>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</si>
  <si>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</si>
  <si>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</si>
  <si>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</si>
  <si>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</si>
  <si>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</si>
  <si>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</si>
  <si>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</si>
  <si>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</si>
  <si>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</si>
  <si>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</si>
  <si>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</si>
  <si>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</si>
  <si>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</si>
  <si>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</si>
  <si>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</si>
  <si>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</si>
  <si>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</si>
  <si>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</si>
  <si>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</si>
  <si>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План на                         2025 год</t>
  </si>
  <si>
    <t>% исполнения плана на    2025 год</t>
  </si>
  <si>
    <t>за выдачу разрешения на уст. рекламной конструкции</t>
  </si>
  <si>
    <t>Туристический налог</t>
  </si>
  <si>
    <t>14</t>
  </si>
  <si>
    <t>Исполнение доходной части бюджета города Ставрополя за первый квартал 2025 года</t>
  </si>
  <si>
    <t>План на            первый квартал                    2025 года</t>
  </si>
  <si>
    <t>% исполнения плана за                      первый квартал       2025 года</t>
  </si>
  <si>
    <t xml:space="preserve">Факт за                              первый квартал                 2025 года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</si>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</sst>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1" fillId="0" borderId="0" xfId="0" applyFont="1" applyFill="1" applyAlignment="1">
      <alignment wrapText="1"/>
    </xf>
    <xf numFmtId="0" fontId="4" fillId="0" borderId="0" xfId="0" applyFont="1" applyFill="1"/>
    <xf numFmtId="3" fontId="5" fillId="2" borderId="1" xfId="0" applyNumberFormat="1" applyFont="1" applyFill="1" applyBorder="1"/>
    <xf numFmtId="0" fontId="1" fillId="0" borderId="0" xfId="0" applyFont="1" applyFill="1" applyAlignment="1">
      <alignment wrapText="1"/>
    </xf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3" fontId="5" fillId="2" borderId="2" xfId="0" applyNumberFormat="1" applyFont="1" applyFill="1" applyBorder="1"/>
    <xf numFmtId="14" fontId="1" fillId="0" borderId="13" xfId="0" applyNumberFormat="1" applyFont="1" applyBorder="1" applyAlignment="1">
      <alignment horizontal="center" vertical="center" wrapText="1"/>
    </xf>
    <xf numFmtId="164" fontId="7" fillId="0" borderId="7" xfId="0" applyNumberFormat="1" applyFont="1" applyFill="1" applyBorder="1"/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0" fontId="1" fillId="2" borderId="0" xfId="0" applyFont="1" applyFill="1"/>
    <xf numFmtId="4" fontId="1" fillId="2" borderId="5" xfId="0" applyNumberFormat="1" applyFont="1" applyFill="1" applyBorder="1" applyAlignment="1">
      <alignment horizontal="center" vertical="center" wrapText="1"/>
    </xf>
    <xf numFmtId="14" fontId="1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7"/>
  <sheetViews>
    <sheetView tabSelected="1" workbookViewId="0">
      <selection activeCell="G22" sqref="G22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28515625" style="26" customWidth="1"/>
    <col min="4" max="4" width="12.140625" style="8" customWidth="1"/>
    <col min="5" max="5" width="12.7109375" style="59" customWidth="1"/>
    <col min="6" max="6" width="11.140625" style="59" customWidth="1"/>
    <col min="7" max="7" width="11.42578125" style="8" customWidth="1"/>
    <col min="8" max="8" width="10.28515625" style="8" customWidth="1"/>
    <col min="9" max="16384" width="9.140625" style="8"/>
  </cols>
  <sheetData>
    <row r="1" spans="1:222" ht="15.75">
      <c r="B1" s="23"/>
      <c r="F1" s="51" t="s">
        <v>37</v>
      </c>
      <c r="G1" s="52"/>
      <c r="H1" s="52"/>
    </row>
    <row r="2" spans="1:222" ht="13.15" customHeight="1">
      <c r="A2" s="54" t="s">
        <v>45</v>
      </c>
      <c r="B2" s="55"/>
      <c r="C2" s="55"/>
      <c r="D2" s="55"/>
      <c r="E2" s="55"/>
      <c r="F2" s="55"/>
      <c r="G2" s="55"/>
      <c r="H2" s="55"/>
    </row>
    <row r="3" spans="1:222" ht="13.5" thickBot="1">
      <c r="G3" s="53" t="s">
        <v>32</v>
      </c>
      <c r="H3" s="53"/>
    </row>
    <row r="4" spans="1:222" ht="78.75" customHeight="1">
      <c r="A4" s="16" t="s">
        <v>25</v>
      </c>
      <c r="B4" s="15" t="s">
        <v>35</v>
      </c>
      <c r="C4" s="40" t="s">
        <v>40</v>
      </c>
      <c r="D4" s="40" t="s">
        <v>46</v>
      </c>
      <c r="E4" s="60" t="s">
        <v>48</v>
      </c>
      <c r="F4" s="61" t="s">
        <v>10</v>
      </c>
      <c r="G4" s="37" t="s">
        <v>47</v>
      </c>
      <c r="H4" s="17" t="s">
        <v>41</v>
      </c>
    </row>
    <row r="5" spans="1:222" s="3" customFormat="1" ht="15.75">
      <c r="A5" s="29"/>
      <c r="B5" s="6" t="s">
        <v>6</v>
      </c>
      <c r="C5" s="21">
        <f>C6+C7+C8+C9+C10+C11+C12+C13+C14+C17+C20</f>
        <v>8138984</v>
      </c>
      <c r="D5" s="21">
        <f>D6+D7+D9+D10+D11+D12+D13+D14+D17+D20</f>
        <v>1228802</v>
      </c>
      <c r="E5" s="25">
        <f>E6+E7+E9+E10+E11+E12+E13+E14+E17+E20</f>
        <v>1238045</v>
      </c>
      <c r="F5" s="25">
        <f>E5-D5</f>
        <v>9243</v>
      </c>
      <c r="G5" s="27">
        <f>E5/D5*100</f>
        <v>100.7521960413476</v>
      </c>
      <c r="H5" s="30">
        <f>E5/C5*100</f>
        <v>15.211296643413968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1">
        <v>1</v>
      </c>
      <c r="B6" s="1" t="s">
        <v>0</v>
      </c>
      <c r="C6" s="19">
        <v>5125961</v>
      </c>
      <c r="D6" s="19">
        <v>816364</v>
      </c>
      <c r="E6" s="19">
        <v>824283</v>
      </c>
      <c r="F6" s="19">
        <f>E6-D6</f>
        <v>7919</v>
      </c>
      <c r="G6" s="28">
        <f t="shared" ref="G6:G42" si="0">E6/D6*100</f>
        <v>100.97003297548643</v>
      </c>
      <c r="H6" s="31">
        <f t="shared" ref="H6:H42" si="1">E6/C6*100</f>
        <v>16.080555431459583</v>
      </c>
    </row>
    <row r="7" spans="1:222" ht="15.75">
      <c r="A7" s="11">
        <v>2</v>
      </c>
      <c r="B7" s="1" t="s">
        <v>19</v>
      </c>
      <c r="C7" s="19">
        <v>32946</v>
      </c>
      <c r="D7" s="19">
        <v>8461</v>
      </c>
      <c r="E7" s="19">
        <v>8343</v>
      </c>
      <c r="F7" s="19">
        <f t="shared" ref="F7:F42" si="2">E7-D7</f>
        <v>-118</v>
      </c>
      <c r="G7" s="28">
        <f t="shared" si="0"/>
        <v>98.605365796005202</v>
      </c>
      <c r="H7" s="31">
        <f t="shared" si="1"/>
        <v>25.323256237479512</v>
      </c>
    </row>
    <row r="8" spans="1:222" ht="15.75">
      <c r="A8" s="11">
        <v>3</v>
      </c>
      <c r="B8" s="1" t="s">
        <v>43</v>
      </c>
      <c r="C8" s="19">
        <v>3468</v>
      </c>
      <c r="D8" s="19">
        <v>0</v>
      </c>
      <c r="E8" s="19">
        <v>0</v>
      </c>
      <c r="F8" s="19">
        <f t="shared" si="2"/>
        <v>0</v>
      </c>
      <c r="G8" s="57" t="s">
        <v>50</v>
      </c>
      <c r="H8" s="31">
        <f t="shared" si="1"/>
        <v>0</v>
      </c>
    </row>
    <row r="9" spans="1:222" ht="26.25">
      <c r="A9" s="39">
        <v>4</v>
      </c>
      <c r="B9" s="1" t="s">
        <v>36</v>
      </c>
      <c r="C9" s="19">
        <v>1023691</v>
      </c>
      <c r="D9" s="19">
        <v>117843</v>
      </c>
      <c r="E9" s="19">
        <v>115912</v>
      </c>
      <c r="F9" s="19">
        <f t="shared" si="2"/>
        <v>-1931</v>
      </c>
      <c r="G9" s="28">
        <f t="shared" si="0"/>
        <v>98.36137912307052</v>
      </c>
      <c r="H9" s="31">
        <f t="shared" si="1"/>
        <v>11.322948038031006</v>
      </c>
    </row>
    <row r="10" spans="1:222" ht="15.6" customHeight="1">
      <c r="A10" s="39">
        <v>5</v>
      </c>
      <c r="B10" s="1" t="s">
        <v>4</v>
      </c>
      <c r="C10" s="19">
        <v>0</v>
      </c>
      <c r="D10" s="19">
        <v>0</v>
      </c>
      <c r="E10" s="19">
        <v>152</v>
      </c>
      <c r="F10" s="19">
        <f t="shared" si="2"/>
        <v>152</v>
      </c>
      <c r="G10" s="57" t="s">
        <v>50</v>
      </c>
      <c r="H10" s="58" t="s">
        <v>50</v>
      </c>
    </row>
    <row r="11" spans="1:222" ht="15.75">
      <c r="A11" s="39">
        <v>6</v>
      </c>
      <c r="B11" s="1" t="s">
        <v>5</v>
      </c>
      <c r="C11" s="19">
        <v>13867</v>
      </c>
      <c r="D11" s="19">
        <v>10567</v>
      </c>
      <c r="E11" s="19">
        <v>10869</v>
      </c>
      <c r="F11" s="19">
        <f t="shared" si="2"/>
        <v>302</v>
      </c>
      <c r="G11" s="28">
        <f t="shared" si="0"/>
        <v>102.85795400776001</v>
      </c>
      <c r="H11" s="31">
        <f t="shared" si="1"/>
        <v>78.380327395976053</v>
      </c>
    </row>
    <row r="12" spans="1:222" ht="15" customHeight="1">
      <c r="A12" s="39">
        <v>7</v>
      </c>
      <c r="B12" s="1" t="s">
        <v>14</v>
      </c>
      <c r="C12" s="19">
        <v>192495</v>
      </c>
      <c r="D12" s="19">
        <v>77959</v>
      </c>
      <c r="E12" s="19">
        <v>78405</v>
      </c>
      <c r="F12" s="19">
        <f t="shared" si="2"/>
        <v>446</v>
      </c>
      <c r="G12" s="28">
        <f t="shared" si="0"/>
        <v>100.57209558870687</v>
      </c>
      <c r="H12" s="31">
        <f t="shared" si="1"/>
        <v>40.730928076053921</v>
      </c>
    </row>
    <row r="13" spans="1:222" ht="15.75">
      <c r="A13" s="39">
        <v>8</v>
      </c>
      <c r="B13" s="1" t="s">
        <v>1</v>
      </c>
      <c r="C13" s="19">
        <v>922783</v>
      </c>
      <c r="D13" s="19">
        <v>43500</v>
      </c>
      <c r="E13" s="19">
        <v>44796</v>
      </c>
      <c r="F13" s="19">
        <f t="shared" si="2"/>
        <v>1296</v>
      </c>
      <c r="G13" s="28">
        <f t="shared" si="0"/>
        <v>102.9793103448276</v>
      </c>
      <c r="H13" s="31">
        <f t="shared" si="1"/>
        <v>4.8544457364299083</v>
      </c>
    </row>
    <row r="14" spans="1:222" ht="15.75">
      <c r="A14" s="44">
        <v>9</v>
      </c>
      <c r="B14" s="1" t="s">
        <v>12</v>
      </c>
      <c r="C14" s="19">
        <f>C15+C16</f>
        <v>561050</v>
      </c>
      <c r="D14" s="19">
        <f>D15+D16</f>
        <v>75900</v>
      </c>
      <c r="E14" s="19">
        <f>E15+E16</f>
        <v>76040</v>
      </c>
      <c r="F14" s="19">
        <f t="shared" si="2"/>
        <v>140</v>
      </c>
      <c r="G14" s="28">
        <f t="shared" si="0"/>
        <v>100.18445322793148</v>
      </c>
      <c r="H14" s="31">
        <f t="shared" si="1"/>
        <v>13.553159254968364</v>
      </c>
    </row>
    <row r="15" spans="1:222" s="34" customFormat="1" ht="15.75">
      <c r="A15" s="45"/>
      <c r="B15" s="14" t="s">
        <v>22</v>
      </c>
      <c r="C15" s="20">
        <v>340110</v>
      </c>
      <c r="D15" s="20">
        <v>66800</v>
      </c>
      <c r="E15" s="20">
        <v>66855</v>
      </c>
      <c r="F15" s="20">
        <f t="shared" si="2"/>
        <v>55</v>
      </c>
      <c r="G15" s="28">
        <f t="shared" si="0"/>
        <v>100.08233532934132</v>
      </c>
      <c r="H15" s="31">
        <f t="shared" si="1"/>
        <v>19.656875716679899</v>
      </c>
    </row>
    <row r="16" spans="1:222" s="34" customFormat="1" ht="15.75">
      <c r="A16" s="45"/>
      <c r="B16" s="14" t="s">
        <v>21</v>
      </c>
      <c r="C16" s="20">
        <v>220940</v>
      </c>
      <c r="D16" s="20">
        <v>9100</v>
      </c>
      <c r="E16" s="20">
        <v>9185</v>
      </c>
      <c r="F16" s="20">
        <f t="shared" si="2"/>
        <v>85</v>
      </c>
      <c r="G16" s="28">
        <f t="shared" si="0"/>
        <v>100.93406593406593</v>
      </c>
      <c r="H16" s="31">
        <f t="shared" si="1"/>
        <v>4.15723725898434</v>
      </c>
    </row>
    <row r="17" spans="1:222" ht="15.75">
      <c r="A17" s="48">
        <v>10</v>
      </c>
      <c r="B17" s="1" t="s">
        <v>13</v>
      </c>
      <c r="C17" s="19">
        <f>C18+C19</f>
        <v>262723</v>
      </c>
      <c r="D17" s="19">
        <f>D18+D19</f>
        <v>78208</v>
      </c>
      <c r="E17" s="19">
        <f>E18+E19</f>
        <v>79245</v>
      </c>
      <c r="F17" s="19">
        <f t="shared" si="2"/>
        <v>1037</v>
      </c>
      <c r="G17" s="28">
        <f t="shared" si="0"/>
        <v>101.32595130932897</v>
      </c>
      <c r="H17" s="31">
        <f t="shared" si="1"/>
        <v>30.162947286685977</v>
      </c>
    </row>
    <row r="18" spans="1:222" s="24" customFormat="1" ht="15.75">
      <c r="A18" s="49"/>
      <c r="B18" s="14" t="s">
        <v>17</v>
      </c>
      <c r="C18" s="20">
        <v>262708</v>
      </c>
      <c r="D18" s="20">
        <v>78208</v>
      </c>
      <c r="E18" s="20">
        <v>79230</v>
      </c>
      <c r="F18" s="20">
        <f t="shared" si="2"/>
        <v>1022</v>
      </c>
      <c r="G18" s="28">
        <f t="shared" si="0"/>
        <v>101.30677168576105</v>
      </c>
      <c r="H18" s="31">
        <f t="shared" si="1"/>
        <v>30.158959757601593</v>
      </c>
    </row>
    <row r="19" spans="1:222" s="24" customFormat="1" ht="15.75">
      <c r="A19" s="50"/>
      <c r="B19" s="14" t="s">
        <v>42</v>
      </c>
      <c r="C19" s="20">
        <v>15</v>
      </c>
      <c r="D19" s="20">
        <v>0</v>
      </c>
      <c r="E19" s="20">
        <v>15</v>
      </c>
      <c r="F19" s="20">
        <f t="shared" si="2"/>
        <v>15</v>
      </c>
      <c r="G19" s="57" t="s">
        <v>50</v>
      </c>
      <c r="H19" s="31">
        <f t="shared" si="1"/>
        <v>100</v>
      </c>
    </row>
    <row r="20" spans="1:222" ht="26.25">
      <c r="A20" s="39">
        <v>11</v>
      </c>
      <c r="B20" s="1" t="s">
        <v>34</v>
      </c>
      <c r="C20" s="19">
        <v>0</v>
      </c>
      <c r="D20" s="19">
        <v>0</v>
      </c>
      <c r="E20" s="19">
        <v>0</v>
      </c>
      <c r="F20" s="19">
        <f t="shared" si="2"/>
        <v>0</v>
      </c>
      <c r="G20" s="57" t="s">
        <v>50</v>
      </c>
      <c r="H20" s="58" t="s">
        <v>50</v>
      </c>
    </row>
    <row r="21" spans="1:222" s="3" customFormat="1" ht="15.75">
      <c r="A21" s="13"/>
      <c r="B21" s="6" t="s">
        <v>7</v>
      </c>
      <c r="C21" s="25">
        <f>C22+C23+C24+C25+C27+C31+C32+C33+C34+C35+C36</f>
        <v>834068</v>
      </c>
      <c r="D21" s="25">
        <f t="shared" ref="D21" si="3">D22+D23+D24+D25+D27+D31+D32+D33+D34+D35+D36</f>
        <v>179321</v>
      </c>
      <c r="E21" s="25">
        <f>E22+E23+E24+E25+E26+E27+E31+E32+E33+E34+E35+E36</f>
        <v>181115</v>
      </c>
      <c r="F21" s="25">
        <f t="shared" si="2"/>
        <v>1794</v>
      </c>
      <c r="G21" s="27">
        <f t="shared" si="0"/>
        <v>101.0004405507442</v>
      </c>
      <c r="H21" s="30">
        <f t="shared" si="1"/>
        <v>21.714656358953945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</row>
    <row r="22" spans="1:222" ht="42" customHeight="1">
      <c r="A22" s="39">
        <v>12</v>
      </c>
      <c r="B22" s="1" t="s">
        <v>9</v>
      </c>
      <c r="C22" s="19">
        <v>5232</v>
      </c>
      <c r="D22" s="19">
        <v>0</v>
      </c>
      <c r="E22" s="19">
        <v>0</v>
      </c>
      <c r="F22" s="19">
        <f t="shared" si="2"/>
        <v>0</v>
      </c>
      <c r="G22" s="57" t="s">
        <v>50</v>
      </c>
      <c r="H22" s="31">
        <f t="shared" si="1"/>
        <v>0</v>
      </c>
    </row>
    <row r="23" spans="1:222" ht="63.6" customHeight="1">
      <c r="A23" s="39">
        <v>13</v>
      </c>
      <c r="B23" s="1" t="s">
        <v>23</v>
      </c>
      <c r="C23" s="19">
        <v>492049</v>
      </c>
      <c r="D23" s="19">
        <v>116699</v>
      </c>
      <c r="E23" s="19">
        <v>118243</v>
      </c>
      <c r="F23" s="19">
        <f t="shared" si="2"/>
        <v>1544</v>
      </c>
      <c r="G23" s="28">
        <f t="shared" si="0"/>
        <v>101.32306189427503</v>
      </c>
      <c r="H23" s="31">
        <f t="shared" si="1"/>
        <v>24.030736776215377</v>
      </c>
    </row>
    <row r="24" spans="1:222" ht="56.25" customHeight="1">
      <c r="A24" s="12" t="s">
        <v>44</v>
      </c>
      <c r="B24" s="2" t="s">
        <v>30</v>
      </c>
      <c r="C24" s="19">
        <v>23513</v>
      </c>
      <c r="D24" s="19">
        <v>5878</v>
      </c>
      <c r="E24" s="19">
        <v>4817</v>
      </c>
      <c r="F24" s="19">
        <f t="shared" si="2"/>
        <v>-1061</v>
      </c>
      <c r="G24" s="28">
        <f t="shared" si="0"/>
        <v>81.949642735624366</v>
      </c>
      <c r="H24" s="31">
        <f t="shared" si="1"/>
        <v>20.486539361204439</v>
      </c>
    </row>
    <row r="25" spans="1:222" ht="52.15" customHeight="1">
      <c r="A25" s="39">
        <v>15</v>
      </c>
      <c r="B25" s="1" t="s">
        <v>24</v>
      </c>
      <c r="C25" s="19">
        <v>50452</v>
      </c>
      <c r="D25" s="19">
        <v>10529</v>
      </c>
      <c r="E25" s="19">
        <v>11844</v>
      </c>
      <c r="F25" s="19">
        <f t="shared" si="2"/>
        <v>1315</v>
      </c>
      <c r="G25" s="28">
        <f t="shared" si="0"/>
        <v>112.48931522461771</v>
      </c>
      <c r="H25" s="31">
        <f t="shared" si="1"/>
        <v>23.47577895821771</v>
      </c>
    </row>
    <row r="26" spans="1:222" ht="39">
      <c r="A26" s="41">
        <v>16</v>
      </c>
      <c r="B26" s="1" t="s">
        <v>49</v>
      </c>
      <c r="C26" s="19">
        <v>0</v>
      </c>
      <c r="D26" s="19">
        <v>0</v>
      </c>
      <c r="E26" s="19">
        <v>-540</v>
      </c>
      <c r="F26" s="19">
        <f t="shared" si="2"/>
        <v>-540</v>
      </c>
      <c r="G26" s="57" t="s">
        <v>50</v>
      </c>
      <c r="H26" s="58" t="s">
        <v>50</v>
      </c>
    </row>
    <row r="27" spans="1:222" ht="25.5" customHeight="1">
      <c r="A27" s="48">
        <v>17</v>
      </c>
      <c r="B27" s="1" t="s">
        <v>33</v>
      </c>
      <c r="C27" s="19">
        <f>C28+C29+C30</f>
        <v>18145</v>
      </c>
      <c r="D27" s="19">
        <f>D28+D29+D30</f>
        <v>1815</v>
      </c>
      <c r="E27" s="19">
        <f>E28+E29+E30</f>
        <v>1877</v>
      </c>
      <c r="F27" s="19">
        <f t="shared" si="2"/>
        <v>62</v>
      </c>
      <c r="G27" s="28">
        <f t="shared" si="0"/>
        <v>103.41597796143252</v>
      </c>
      <c r="H27" s="31">
        <f t="shared" si="1"/>
        <v>10.344447506200055</v>
      </c>
    </row>
    <row r="28" spans="1:222" s="24" customFormat="1" ht="15" customHeight="1">
      <c r="A28" s="49"/>
      <c r="B28" s="14" t="s">
        <v>38</v>
      </c>
      <c r="C28" s="20">
        <v>1555</v>
      </c>
      <c r="D28" s="20">
        <v>389</v>
      </c>
      <c r="E28" s="20">
        <v>389</v>
      </c>
      <c r="F28" s="20">
        <f t="shared" si="2"/>
        <v>0</v>
      </c>
      <c r="G28" s="28">
        <f t="shared" si="0"/>
        <v>100</v>
      </c>
      <c r="H28" s="38">
        <f t="shared" si="1"/>
        <v>25.016077170418004</v>
      </c>
    </row>
    <row r="29" spans="1:222" s="24" customFormat="1" ht="15" customHeight="1">
      <c r="A29" s="49"/>
      <c r="B29" s="14" t="s">
        <v>16</v>
      </c>
      <c r="C29" s="20">
        <v>3719</v>
      </c>
      <c r="D29" s="20">
        <v>760</v>
      </c>
      <c r="E29" s="20">
        <v>801</v>
      </c>
      <c r="F29" s="20">
        <f t="shared" si="2"/>
        <v>41</v>
      </c>
      <c r="G29" s="28">
        <f t="shared" si="0"/>
        <v>105.39473684210525</v>
      </c>
      <c r="H29" s="38">
        <f t="shared" si="1"/>
        <v>21.538047862328582</v>
      </c>
    </row>
    <row r="30" spans="1:222" s="24" customFormat="1" ht="38.25" customHeight="1">
      <c r="A30" s="50"/>
      <c r="B30" s="14" t="s">
        <v>39</v>
      </c>
      <c r="C30" s="20">
        <v>12871</v>
      </c>
      <c r="D30" s="20">
        <v>666</v>
      </c>
      <c r="E30" s="20">
        <v>687</v>
      </c>
      <c r="F30" s="20">
        <f t="shared" si="2"/>
        <v>21</v>
      </c>
      <c r="G30" s="28">
        <f t="shared" si="0"/>
        <v>103.15315315315314</v>
      </c>
      <c r="H30" s="38">
        <f t="shared" si="1"/>
        <v>5.337580607567399</v>
      </c>
    </row>
    <row r="31" spans="1:222" ht="15" customHeight="1">
      <c r="A31" s="39">
        <v>18</v>
      </c>
      <c r="B31" s="1" t="s">
        <v>15</v>
      </c>
      <c r="C31" s="19">
        <v>1783</v>
      </c>
      <c r="D31" s="19">
        <v>912</v>
      </c>
      <c r="E31" s="19">
        <v>1132</v>
      </c>
      <c r="F31" s="19">
        <f t="shared" si="2"/>
        <v>220</v>
      </c>
      <c r="G31" s="28">
        <f t="shared" si="0"/>
        <v>124.12280701754386</v>
      </c>
      <c r="H31" s="31">
        <f t="shared" si="1"/>
        <v>63.488502523836232</v>
      </c>
    </row>
    <row r="32" spans="1:222" ht="26.25">
      <c r="A32" s="39">
        <v>19</v>
      </c>
      <c r="B32" s="1" t="s">
        <v>11</v>
      </c>
      <c r="C32" s="19">
        <v>23567</v>
      </c>
      <c r="D32" s="19">
        <v>7107</v>
      </c>
      <c r="E32" s="19">
        <v>7455</v>
      </c>
      <c r="F32" s="19">
        <f t="shared" si="2"/>
        <v>348</v>
      </c>
      <c r="G32" s="28">
        <f t="shared" si="0"/>
        <v>104.89658083579569</v>
      </c>
      <c r="H32" s="31">
        <f t="shared" si="1"/>
        <v>31.633215937539781</v>
      </c>
    </row>
    <row r="33" spans="1:222" ht="65.45" customHeight="1">
      <c r="A33" s="39">
        <v>20</v>
      </c>
      <c r="B33" s="1" t="s">
        <v>20</v>
      </c>
      <c r="C33" s="19">
        <v>11365</v>
      </c>
      <c r="D33" s="19">
        <v>1664</v>
      </c>
      <c r="E33" s="19">
        <v>4295</v>
      </c>
      <c r="F33" s="19">
        <f t="shared" si="2"/>
        <v>2631</v>
      </c>
      <c r="G33" s="28">
        <f t="shared" si="0"/>
        <v>258.11298076923077</v>
      </c>
      <c r="H33" s="31">
        <f t="shared" si="1"/>
        <v>37.791465024197095</v>
      </c>
    </row>
    <row r="34" spans="1:222" ht="26.25" customHeight="1">
      <c r="A34" s="39">
        <v>21</v>
      </c>
      <c r="B34" s="1" t="s">
        <v>26</v>
      </c>
      <c r="C34" s="19">
        <v>163184</v>
      </c>
      <c r="D34" s="19">
        <v>26821</v>
      </c>
      <c r="E34" s="19">
        <v>20946</v>
      </c>
      <c r="F34" s="19">
        <f t="shared" si="2"/>
        <v>-5875</v>
      </c>
      <c r="G34" s="28">
        <f t="shared" si="0"/>
        <v>78.095522165467358</v>
      </c>
      <c r="H34" s="31">
        <f t="shared" si="1"/>
        <v>12.835817236984019</v>
      </c>
    </row>
    <row r="35" spans="1:222" ht="15" customHeight="1">
      <c r="A35" s="39">
        <v>22</v>
      </c>
      <c r="B35" s="1" t="s">
        <v>31</v>
      </c>
      <c r="C35" s="19">
        <v>33661</v>
      </c>
      <c r="D35" s="19">
        <v>7743</v>
      </c>
      <c r="E35" s="19">
        <v>8141</v>
      </c>
      <c r="F35" s="19">
        <f t="shared" si="2"/>
        <v>398</v>
      </c>
      <c r="G35" s="28">
        <f t="shared" si="0"/>
        <v>105.14012656593053</v>
      </c>
      <c r="H35" s="31">
        <f t="shared" si="1"/>
        <v>24.185258904964201</v>
      </c>
    </row>
    <row r="36" spans="1:222" ht="15" customHeight="1">
      <c r="A36" s="39">
        <v>23</v>
      </c>
      <c r="B36" s="1" t="s">
        <v>2</v>
      </c>
      <c r="C36" s="19">
        <v>11117</v>
      </c>
      <c r="D36" s="19">
        <v>153</v>
      </c>
      <c r="E36" s="19">
        <v>2905</v>
      </c>
      <c r="F36" s="19">
        <f t="shared" si="2"/>
        <v>2752</v>
      </c>
      <c r="G36" s="28">
        <f t="shared" si="0"/>
        <v>1898.6928104575163</v>
      </c>
      <c r="H36" s="31">
        <f t="shared" si="1"/>
        <v>26.131150490240174</v>
      </c>
    </row>
    <row r="37" spans="1:222" s="3" customFormat="1" ht="15.75">
      <c r="A37" s="46" t="s">
        <v>27</v>
      </c>
      <c r="B37" s="47"/>
      <c r="C37" s="25">
        <f>C5+C21</f>
        <v>8973052</v>
      </c>
      <c r="D37" s="25">
        <f>D5+D21</f>
        <v>1408123</v>
      </c>
      <c r="E37" s="25">
        <f>E5+E21</f>
        <v>1419160</v>
      </c>
      <c r="F37" s="25">
        <f t="shared" si="2"/>
        <v>11037</v>
      </c>
      <c r="G37" s="27">
        <f t="shared" si="0"/>
        <v>100.78380936892586</v>
      </c>
      <c r="H37" s="30">
        <f t="shared" si="1"/>
        <v>15.81580046566096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44">
        <v>24</v>
      </c>
      <c r="B38" s="10" t="s">
        <v>3</v>
      </c>
      <c r="C38" s="25">
        <f>C39+C40+C41</f>
        <v>12143430</v>
      </c>
      <c r="D38" s="25">
        <f>D39+D40+D41</f>
        <v>1867236</v>
      </c>
      <c r="E38" s="25">
        <f>E39+E40+E41</f>
        <v>1868073</v>
      </c>
      <c r="F38" s="25">
        <f t="shared" si="2"/>
        <v>837</v>
      </c>
      <c r="G38" s="27">
        <f t="shared" si="0"/>
        <v>100.04482561390205</v>
      </c>
      <c r="H38" s="30">
        <f t="shared" si="1"/>
        <v>15.383404853488678</v>
      </c>
    </row>
    <row r="39" spans="1:222" ht="24.75" customHeight="1">
      <c r="A39" s="44"/>
      <c r="B39" s="1" t="s">
        <v>28</v>
      </c>
      <c r="C39" s="19">
        <v>12150047</v>
      </c>
      <c r="D39" s="19">
        <v>1873853</v>
      </c>
      <c r="E39" s="19">
        <v>1873853</v>
      </c>
      <c r="F39" s="19">
        <f t="shared" si="2"/>
        <v>0</v>
      </c>
      <c r="G39" s="28">
        <f t="shared" si="0"/>
        <v>100</v>
      </c>
      <c r="H39" s="31">
        <f t="shared" si="1"/>
        <v>15.422598776778395</v>
      </c>
    </row>
    <row r="40" spans="1:222" ht="38.450000000000003" customHeight="1">
      <c r="A40" s="44"/>
      <c r="B40" s="4" t="s">
        <v>18</v>
      </c>
      <c r="C40" s="19">
        <v>187</v>
      </c>
      <c r="D40" s="19">
        <v>187</v>
      </c>
      <c r="E40" s="19">
        <v>1024</v>
      </c>
      <c r="F40" s="19">
        <f t="shared" si="2"/>
        <v>837</v>
      </c>
      <c r="G40" s="28">
        <f t="shared" si="0"/>
        <v>547.59358288770045</v>
      </c>
      <c r="H40" s="31">
        <f t="shared" si="1"/>
        <v>547.59358288770045</v>
      </c>
    </row>
    <row r="41" spans="1:222" ht="27" customHeight="1">
      <c r="A41" s="56"/>
      <c r="B41" s="1" t="s">
        <v>8</v>
      </c>
      <c r="C41" s="19">
        <v>-6804</v>
      </c>
      <c r="D41" s="18">
        <v>-6804</v>
      </c>
      <c r="E41" s="19">
        <v>-6804</v>
      </c>
      <c r="F41" s="19">
        <f t="shared" si="2"/>
        <v>0</v>
      </c>
      <c r="G41" s="28">
        <f t="shared" si="0"/>
        <v>100</v>
      </c>
      <c r="H41" s="31">
        <f t="shared" si="1"/>
        <v>100</v>
      </c>
    </row>
    <row r="42" spans="1:222" s="9" customFormat="1" ht="16.5" thickBot="1">
      <c r="A42" s="42" t="s">
        <v>29</v>
      </c>
      <c r="B42" s="43"/>
      <c r="C42" s="36">
        <f>C37+C38</f>
        <v>21116482</v>
      </c>
      <c r="D42" s="22">
        <f>D37+D38</f>
        <v>3275359</v>
      </c>
      <c r="E42" s="36">
        <f>E37+E38</f>
        <v>3287233</v>
      </c>
      <c r="F42" s="36">
        <f t="shared" si="2"/>
        <v>11874</v>
      </c>
      <c r="G42" s="32">
        <f t="shared" si="0"/>
        <v>100.36252514609849</v>
      </c>
      <c r="H42" s="33">
        <f t="shared" si="1"/>
        <v>15.567143239105832</v>
      </c>
    </row>
    <row r="43" spans="1:222" ht="14.25" customHeight="1">
      <c r="B43" s="35"/>
      <c r="C43" s="35"/>
    </row>
    <row r="44" spans="1:222" ht="14.25" customHeight="1">
      <c r="B44" s="35"/>
      <c r="C44" s="35"/>
    </row>
    <row r="45" spans="1:222">
      <c r="B45" s="35"/>
      <c r="C45" s="35"/>
    </row>
    <row r="46" spans="1:222">
      <c r="B46" s="35"/>
      <c r="C46" s="35"/>
    </row>
    <row r="47" spans="1:222">
      <c r="B47" s="35"/>
      <c r="C47" s="35"/>
    </row>
  </sheetData>
  <mergeCells count="9">
    <mergeCell ref="A42:B42"/>
    <mergeCell ref="A14:A16"/>
    <mergeCell ref="A37:B37"/>
    <mergeCell ref="A27:A30"/>
    <mergeCell ref="F1:H1"/>
    <mergeCell ref="G3:H3"/>
    <mergeCell ref="A2:H2"/>
    <mergeCell ref="A38:A41"/>
    <mergeCell ref="A17:A19"/>
  </mergeCells>
  <pageMargins left="0" right="0" top="0" bottom="0" header="0.15748031496062992" footer="0.19685039370078741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2025-04-04T07:01:36Z</cp:lastPrinted>
  <dcterms:created xsi:type="dcterms:W3CDTF">2002-11-26T08:28:37Z</dcterms:created>
  <dcterms:modified xsi:type="dcterms:W3CDTF">2025-04-04T07:01:37Z</dcterms:modified>
</cp:coreProperties>
</file>