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00" windowHeight="88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Лист1!$B$1:$I$43</definedName>
  </definedNames>
  <calcPr calcId="124519"/>
</workbook>
</file>

<file path=xl/calcChain.xml><?xml version="1.0" encoding="utf-8"?>
<calcChain xmlns="http://schemas.openxmlformats.org/spreadsheetml/2006/main">
  <c r="D37" i="1"/>
  <c r="E37"/>
  <c r="F30"/>
  <c r="G30"/>
  <c r="F31"/>
  <c r="G31"/>
  <c r="F32"/>
  <c r="G32"/>
  <c r="F33"/>
  <c r="G33"/>
  <c r="F34"/>
  <c r="G34"/>
  <c r="F35"/>
  <c r="G35"/>
  <c r="F36"/>
  <c r="G36"/>
  <c r="F29"/>
  <c r="G25"/>
  <c r="F25"/>
  <c r="G22"/>
  <c r="F22"/>
  <c r="G37" l="1"/>
  <c r="G26"/>
  <c r="G27"/>
  <c r="G28"/>
  <c r="F28"/>
  <c r="F23"/>
  <c r="F24"/>
  <c r="G24"/>
  <c r="E16"/>
  <c r="D16"/>
  <c r="D39" s="1"/>
  <c r="G15"/>
  <c r="F15"/>
  <c r="F26"/>
  <c r="F27"/>
  <c r="G23"/>
  <c r="G13"/>
  <c r="F37" l="1"/>
  <c r="F16"/>
  <c r="F13" l="1"/>
  <c r="G14"/>
  <c r="F14" l="1"/>
  <c r="E39"/>
  <c r="G16" l="1"/>
  <c r="F39" l="1"/>
  <c r="G39"/>
</calcChain>
</file>

<file path=xl/sharedStrings.xml><?xml version="1.0" encoding="utf-8"?>
<sst xmlns="http://schemas.openxmlformats.org/spreadsheetml/2006/main" count="65" uniqueCount="55">
  <si>
    <t>№ п/п</t>
  </si>
  <si>
    <t>(тыс. руб.)</t>
  </si>
  <si>
    <t>Приложение 5</t>
  </si>
  <si>
    <t>%</t>
  </si>
  <si>
    <t>Администрация города Ставрополя</t>
  </si>
  <si>
    <t>Комитет городского хозяйства администрации города Ставрополя</t>
  </si>
  <si>
    <t>Отклонение</t>
  </si>
  <si>
    <t>Комитет труда и социальной защиты населения администрации города Ставрополе</t>
  </si>
  <si>
    <t>Комитет по делам гражданской обороны и чрезвычайным ситуациям администрации города Ставрополя</t>
  </si>
  <si>
    <t>Итого:</t>
  </si>
  <si>
    <t>Всего:</t>
  </si>
  <si>
    <t>1.</t>
  </si>
  <si>
    <t>2.</t>
  </si>
  <si>
    <t>3.</t>
  </si>
  <si>
    <t xml:space="preserve"> Наименование</t>
  </si>
  <si>
    <t xml:space="preserve"> 1. Прочие доходы от оказания платных услуг (работ) получателями средств бюджета города Ставрополя</t>
  </si>
  <si>
    <t>2. Прочие доходы от компенсации затрат бюджета города Ставрополя</t>
  </si>
  <si>
    <t>Наименование</t>
  </si>
  <si>
    <t>7.</t>
  </si>
  <si>
    <t>8.</t>
  </si>
  <si>
    <t>администрации города Ставрополя</t>
  </si>
  <si>
    <t>Комитет по управлению муниципальным имуществом города Ставрополя</t>
  </si>
  <si>
    <t>Администрация Октябрьского района города Ставрополя</t>
  </si>
  <si>
    <t>4.</t>
  </si>
  <si>
    <t>5.</t>
  </si>
  <si>
    <t>6.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</si>
  <si>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</si>
  <si>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</si>
  <si>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</si>
  <si>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>Комитет образования администрации города Ставрополя</t>
  </si>
  <si>
    <t>Комитет экономического развития и торговли администрации города Ставрополя</t>
  </si>
  <si>
    <t>Комитет градостроительства администрации города Ставрополя</t>
  </si>
  <si>
    <t>Администрация Промышленного района города Ставрополя</t>
  </si>
  <si>
    <t>Контрольно-счетная палата города Ставрополя</t>
  </si>
  <si>
    <t>9.</t>
  </si>
  <si>
    <t>10.</t>
  </si>
  <si>
    <t>11.</t>
  </si>
  <si>
    <t>Администрация Ленинского района города Ставрополя</t>
  </si>
  <si>
    <t>Комитет культуры и молодежной политики  администрации города Ставрополя</t>
  </si>
  <si>
    <t>12.</t>
  </si>
  <si>
    <t>13.</t>
  </si>
  <si>
    <t>14.</t>
  </si>
  <si>
    <t>к пояснительной записке к проекту решения</t>
  </si>
  <si>
    <t>Ставропольской городской Думы</t>
  </si>
  <si>
    <t xml:space="preserve">«Об отчете об исполнении бюджета </t>
  </si>
  <si>
    <t>Анализ выполнения плана по прочим доходам от оказания платных услуг (работ) получателями средств бюджета 
города Ставрополя и компенсации затрат бюджета за 2024 год</t>
  </si>
  <si>
    <t>План                       2024 года</t>
  </si>
  <si>
    <t>Факт                                 2024 года</t>
  </si>
  <si>
    <t>План                 2024 года</t>
  </si>
  <si>
    <t>Факт                   2024 года</t>
  </si>
  <si>
    <t>Ставропольская городская Дума</t>
  </si>
  <si>
    <t>Комитет физической культуры и спорта администрации города Ставрополя</t>
  </si>
  <si>
    <t>-</t>
  </si>
  <si>
    <t>15.</t>
  </si>
  <si>
    <t>города Ставрополя за 2024 год»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</si>
</sst>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_ ;\-#,##0.00\ "/>
  </numFmts>
  <fonts count="5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164" fontId="2" fillId="0" borderId="0" xfId="1" applyFont="1" applyBorder="1" applyAlignment="1">
      <alignment vertical="top" wrapText="1"/>
    </xf>
    <xf numFmtId="167" fontId="2" fillId="0" borderId="0" xfId="1" applyNumberFormat="1" applyFont="1" applyBorder="1" applyAlignment="1">
      <alignment horizontal="right" wrapText="1"/>
    </xf>
    <xf numFmtId="0" fontId="4" fillId="0" borderId="0" xfId="0" applyFont="1" applyAlignment="1">
      <alignment wrapText="1"/>
    </xf>
    <xf numFmtId="164" fontId="2" fillId="0" borderId="0" xfId="1" applyFont="1" applyAlignment="1">
      <alignment horizontal="right"/>
    </xf>
    <xf numFmtId="0" fontId="4" fillId="0" borderId="0" xfId="0" applyFont="1" applyAlignment="1"/>
    <xf numFmtId="164" fontId="4" fillId="0" borderId="0" xfId="1" applyFont="1" applyAlignment="1">
      <alignment horizontal="right"/>
    </xf>
    <xf numFmtId="0" fontId="4" fillId="0" borderId="1" xfId="1" applyNumberFormat="1" applyFont="1" applyBorder="1" applyAlignment="1">
      <alignment horizontal="center" vertical="top" wrapText="1"/>
    </xf>
    <xf numFmtId="164" fontId="2" fillId="0" borderId="0" xfId="1" applyFont="1" applyBorder="1" applyAlignment="1">
      <alignment horizontal="center" vertical="top" wrapText="1"/>
    </xf>
    <xf numFmtId="2" fontId="2" fillId="0" borderId="0" xfId="1" applyNumberFormat="1" applyFont="1" applyBorder="1" applyAlignment="1">
      <alignment horizontal="right" wrapText="1"/>
    </xf>
    <xf numFmtId="4" fontId="2" fillId="0" borderId="0" xfId="1" applyNumberFormat="1" applyFont="1" applyBorder="1" applyAlignment="1">
      <alignment horizontal="right"/>
    </xf>
    <xf numFmtId="166" fontId="2" fillId="0" borderId="0" xfId="1" applyNumberFormat="1" applyFont="1" applyBorder="1" applyAlignment="1">
      <alignment horizontal="right"/>
    </xf>
    <xf numFmtId="164" fontId="2" fillId="0" borderId="0" xfId="1" applyFont="1" applyBorder="1" applyAlignment="1">
      <alignment horizontal="center"/>
    </xf>
    <xf numFmtId="164" fontId="4" fillId="0" borderId="0" xfId="1" applyFont="1" applyFill="1" applyBorder="1" applyAlignment="1">
      <alignment wrapText="1"/>
    </xf>
    <xf numFmtId="4" fontId="4" fillId="2" borderId="0" xfId="1" applyNumberFormat="1" applyFont="1" applyFill="1" applyBorder="1" applyAlignment="1">
      <alignment horizontal="right"/>
    </xf>
    <xf numFmtId="4" fontId="4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5" fontId="4" fillId="0" borderId="0" xfId="0" applyNumberFormat="1" applyFont="1"/>
    <xf numFmtId="0" fontId="4" fillId="0" borderId="0" xfId="0" applyFont="1" applyBorder="1"/>
    <xf numFmtId="165" fontId="4" fillId="0" borderId="0" xfId="0" applyNumberFormat="1" applyFont="1" applyBorder="1" applyAlignment="1">
      <alignment horizontal="right"/>
    </xf>
    <xf numFmtId="164" fontId="2" fillId="0" borderId="0" xfId="1" applyFont="1" applyBorder="1" applyAlignment="1">
      <alignment horizontal="center" vertical="justify"/>
    </xf>
    <xf numFmtId="164" fontId="2" fillId="0" borderId="0" xfId="1" applyFont="1"/>
    <xf numFmtId="164" fontId="2" fillId="0" borderId="0" xfId="1" applyFont="1" applyAlignment="1">
      <alignment horizontal="center"/>
    </xf>
    <xf numFmtId="0" fontId="2" fillId="0" borderId="0" xfId="0" applyFont="1"/>
    <xf numFmtId="0" fontId="4" fillId="0" borderId="1" xfId="1" applyNumberFormat="1" applyFont="1" applyBorder="1" applyAlignment="1">
      <alignment horizontal="left" vertical="center"/>
    </xf>
    <xf numFmtId="164" fontId="4" fillId="0" borderId="1" xfId="1" applyFont="1" applyBorder="1" applyAlignment="1">
      <alignment horizontal="left" vertical="justify"/>
    </xf>
    <xf numFmtId="0" fontId="4" fillId="0" borderId="1" xfId="0" applyFont="1" applyBorder="1" applyAlignment="1">
      <alignment vertical="top" wrapText="1"/>
    </xf>
    <xf numFmtId="4" fontId="4" fillId="2" borderId="1" xfId="1" applyNumberFormat="1" applyFont="1" applyFill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horizontal="right" vertical="top"/>
    </xf>
    <xf numFmtId="166" fontId="4" fillId="0" borderId="1" xfId="1" applyNumberFormat="1" applyFont="1" applyBorder="1" applyAlignment="1">
      <alignment horizontal="right" vertical="top"/>
    </xf>
    <xf numFmtId="164" fontId="4" fillId="0" borderId="1" xfId="1" applyFont="1" applyBorder="1" applyAlignment="1">
      <alignment vertical="top" wrapText="1"/>
    </xf>
    <xf numFmtId="167" fontId="4" fillId="0" borderId="1" xfId="1" applyNumberFormat="1" applyFont="1" applyBorder="1" applyAlignment="1">
      <alignment horizontal="right" vertical="top" wrapText="1"/>
    </xf>
    <xf numFmtId="4" fontId="4" fillId="2" borderId="1" xfId="1" applyNumberFormat="1" applyFont="1" applyFill="1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164" fontId="4" fillId="0" borderId="1" xfId="1" applyFont="1" applyBorder="1" applyAlignment="1">
      <alignment wrapText="1"/>
    </xf>
    <xf numFmtId="166" fontId="4" fillId="2" borderId="0" xfId="0" applyNumberFormat="1" applyFont="1" applyFill="1" applyBorder="1" applyAlignment="1">
      <alignment horizontal="left" vertical="top" wrapText="1" readingOrder="1"/>
    </xf>
    <xf numFmtId="166" fontId="4" fillId="2" borderId="0" xfId="0" applyNumberFormat="1" applyFont="1" applyFill="1" applyBorder="1" applyAlignment="1">
      <alignment vertical="top" wrapText="1" readingOrder="1"/>
    </xf>
    <xf numFmtId="0" fontId="4" fillId="0" borderId="0" xfId="0" applyFont="1" applyAlignment="1">
      <alignment horizontal="left"/>
    </xf>
    <xf numFmtId="0" fontId="4" fillId="2" borderId="0" xfId="0" applyFont="1" applyFill="1" applyBorder="1" applyAlignment="1">
      <alignment vertical="top" wrapText="1"/>
    </xf>
    <xf numFmtId="0" fontId="4" fillId="0" borderId="1" xfId="1" applyNumberFormat="1" applyFont="1" applyBorder="1" applyAlignment="1">
      <alignment vertical="top" wrapText="1"/>
    </xf>
    <xf numFmtId="0" fontId="4" fillId="2" borderId="0" xfId="0" applyFont="1" applyFill="1" applyBorder="1" applyAlignment="1">
      <alignment vertical="top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164" fontId="4" fillId="0" borderId="1" xfId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4" fontId="4" fillId="0" borderId="2" xfId="1" applyFont="1" applyBorder="1" applyAlignment="1">
      <alignment horizontal="center" vertical="top" wrapText="1"/>
    </xf>
    <xf numFmtId="164" fontId="4" fillId="0" borderId="3" xfId="1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7"/>
  <sheetViews>
    <sheetView tabSelected="1" topLeftCell="B18" zoomScale="90" zoomScaleNormal="90" zoomScaleSheetLayoutView="80" workbookViewId="0">
      <selection activeCell="E32" sqref="E32"/>
    </sheetView>
  </sheetViews>
  <sheetFormatPr defaultColWidth="9.140625" defaultRowHeight="18.75"/>
  <cols>
    <col min="1" max="1" width="0.28515625" style="17" hidden="1" customWidth="1"/>
    <col min="2" max="2" width="6" style="18" customWidth="1"/>
    <col min="3" max="3" width="59.140625" style="17" customWidth="1"/>
    <col min="4" max="4" width="18.85546875" style="17" customWidth="1"/>
    <col min="5" max="5" width="18.28515625" style="20" customWidth="1"/>
    <col min="6" max="6" width="16" style="19" customWidth="1"/>
    <col min="7" max="7" width="17" style="17" customWidth="1"/>
    <col min="8" max="8" width="7.5703125" style="17" customWidth="1"/>
    <col min="9" max="9" width="6.140625" style="17" customWidth="1"/>
    <col min="10" max="16384" width="9.140625" style="17"/>
  </cols>
  <sheetData>
    <row r="1" spans="2:9" s="42" customFormat="1" ht="18" customHeight="1">
      <c r="E1" s="42" t="s">
        <v>2</v>
      </c>
    </row>
    <row r="2" spans="2:9" s="42" customFormat="1" ht="18" customHeight="1">
      <c r="E2" s="42" t="s">
        <v>42</v>
      </c>
    </row>
    <row r="3" spans="2:9" s="42" customFormat="1" ht="18" customHeight="1">
      <c r="E3" s="42" t="s">
        <v>43</v>
      </c>
    </row>
    <row r="4" spans="2:9" s="42" customFormat="1" ht="18.75" customHeight="1">
      <c r="E4" s="42" t="s">
        <v>44</v>
      </c>
    </row>
    <row r="5" spans="2:9" s="42" customFormat="1" ht="18" customHeight="1">
      <c r="E5" s="42" t="s">
        <v>54</v>
      </c>
    </row>
    <row r="6" spans="2:9" ht="18" customHeight="1">
      <c r="C6" s="5"/>
      <c r="D6" s="5"/>
      <c r="E6" s="40"/>
      <c r="F6" s="40"/>
      <c r="G6" s="40"/>
      <c r="H6" s="40"/>
      <c r="I6" s="41"/>
    </row>
    <row r="7" spans="2:9" ht="40.5" customHeight="1">
      <c r="B7" s="46" t="s">
        <v>45</v>
      </c>
      <c r="C7" s="46"/>
      <c r="D7" s="46"/>
      <c r="E7" s="46"/>
      <c r="F7" s="46"/>
      <c r="G7" s="46"/>
      <c r="H7" s="3"/>
    </row>
    <row r="8" spans="2:9" ht="12.75" customHeight="1">
      <c r="F8" s="37"/>
      <c r="H8" s="21"/>
    </row>
    <row r="9" spans="2:9" ht="26.25" customHeight="1">
      <c r="B9" s="46" t="s">
        <v>15</v>
      </c>
      <c r="C9" s="46"/>
      <c r="D9" s="46"/>
      <c r="E9" s="46"/>
      <c r="F9" s="46"/>
      <c r="G9" s="46"/>
    </row>
    <row r="10" spans="2:9" ht="26.25" customHeight="1">
      <c r="B10" s="36"/>
      <c r="C10" s="36"/>
      <c r="D10" s="36"/>
      <c r="E10" s="36"/>
      <c r="F10" s="36"/>
      <c r="G10" s="22" t="s">
        <v>1</v>
      </c>
    </row>
    <row r="11" spans="2:9" ht="20.25" customHeight="1">
      <c r="B11" s="53" t="s">
        <v>0</v>
      </c>
      <c r="C11" s="47" t="s">
        <v>14</v>
      </c>
      <c r="D11" s="47" t="s">
        <v>46</v>
      </c>
      <c r="E11" s="51" t="s">
        <v>47</v>
      </c>
      <c r="F11" s="55" t="s">
        <v>6</v>
      </c>
      <c r="G11" s="53" t="s">
        <v>3</v>
      </c>
    </row>
    <row r="12" spans="2:9" ht="21" customHeight="1">
      <c r="B12" s="54"/>
      <c r="C12" s="48"/>
      <c r="D12" s="48"/>
      <c r="E12" s="52"/>
      <c r="F12" s="56"/>
      <c r="G12" s="54"/>
    </row>
    <row r="13" spans="2:9" ht="37.5">
      <c r="B13" s="27" t="s">
        <v>11</v>
      </c>
      <c r="C13" s="29" t="s">
        <v>30</v>
      </c>
      <c r="D13" s="30">
        <v>3097.65</v>
      </c>
      <c r="E13" s="30">
        <v>3124.95</v>
      </c>
      <c r="F13" s="31">
        <f>E13-D13</f>
        <v>27.299999999999727</v>
      </c>
      <c r="G13" s="32">
        <f>E13/D13*100</f>
        <v>100.88131325359547</v>
      </c>
    </row>
    <row r="14" spans="2:9" ht="37.5">
      <c r="B14" s="27" t="s">
        <v>12</v>
      </c>
      <c r="C14" s="29" t="s">
        <v>5</v>
      </c>
      <c r="D14" s="30">
        <v>3858.66</v>
      </c>
      <c r="E14" s="30">
        <v>3480.75</v>
      </c>
      <c r="F14" s="31">
        <f>E14-D14</f>
        <v>-377.90999999999985</v>
      </c>
      <c r="G14" s="32">
        <f>E14/D14*100</f>
        <v>90.206185567010309</v>
      </c>
    </row>
    <row r="15" spans="2:9" ht="37.5">
      <c r="B15" s="27" t="s">
        <v>13</v>
      </c>
      <c r="C15" s="29" t="s">
        <v>31</v>
      </c>
      <c r="D15" s="30">
        <v>20500</v>
      </c>
      <c r="E15" s="30">
        <v>22130.81</v>
      </c>
      <c r="F15" s="31">
        <f>E15-D15</f>
        <v>1630.8100000000013</v>
      </c>
      <c r="G15" s="32">
        <f>E15/D15*100</f>
        <v>107.95517073170733</v>
      </c>
    </row>
    <row r="16" spans="2:9">
      <c r="B16" s="28"/>
      <c r="C16" s="33" t="s">
        <v>9</v>
      </c>
      <c r="D16" s="30">
        <f>D14+D13+D15</f>
        <v>27456.309999999998</v>
      </c>
      <c r="E16" s="30">
        <f>E14+E13+E15</f>
        <v>28736.510000000002</v>
      </c>
      <c r="F16" s="31">
        <f>E16-D16</f>
        <v>1280.2000000000044</v>
      </c>
      <c r="G16" s="32">
        <f>E16/D16*100</f>
        <v>104.66268045487541</v>
      </c>
    </row>
    <row r="17" spans="2:7" ht="21" customHeight="1">
      <c r="B17" s="23"/>
      <c r="C17" s="1"/>
      <c r="D17" s="1"/>
      <c r="E17" s="2"/>
      <c r="F17" s="4"/>
      <c r="G17" s="24"/>
    </row>
    <row r="18" spans="2:7" ht="20.25" customHeight="1">
      <c r="B18" s="46" t="s">
        <v>16</v>
      </c>
      <c r="C18" s="46"/>
      <c r="D18" s="46"/>
      <c r="E18" s="46"/>
      <c r="F18" s="46"/>
      <c r="G18" s="46"/>
    </row>
    <row r="19" spans="2:7" ht="18" customHeight="1">
      <c r="B19" s="25"/>
      <c r="C19" s="24"/>
      <c r="D19" s="24"/>
      <c r="E19" s="24"/>
      <c r="F19" s="4"/>
      <c r="G19" s="6" t="s">
        <v>1</v>
      </c>
    </row>
    <row r="20" spans="2:7" ht="15.75" customHeight="1">
      <c r="B20" s="49"/>
      <c r="C20" s="49" t="s">
        <v>17</v>
      </c>
      <c r="D20" s="47" t="s">
        <v>48</v>
      </c>
      <c r="E20" s="51" t="s">
        <v>49</v>
      </c>
      <c r="F20" s="50" t="s">
        <v>6</v>
      </c>
      <c r="G20" s="49" t="s">
        <v>3</v>
      </c>
    </row>
    <row r="21" spans="2:7" ht="24" customHeight="1">
      <c r="B21" s="49"/>
      <c r="C21" s="49"/>
      <c r="D21" s="48"/>
      <c r="E21" s="52"/>
      <c r="F21" s="50"/>
      <c r="G21" s="49"/>
    </row>
    <row r="22" spans="2:7">
      <c r="B22" s="44" t="s">
        <v>11</v>
      </c>
      <c r="C22" s="38" t="s">
        <v>50</v>
      </c>
      <c r="D22" s="30">
        <v>0.03</v>
      </c>
      <c r="E22" s="30">
        <v>0.03</v>
      </c>
      <c r="F22" s="34">
        <f t="shared" ref="F22:F25" si="0">E22-D22</f>
        <v>0</v>
      </c>
      <c r="G22" s="32">
        <f t="shared" ref="G22:G36" si="1">E22/D22*100</f>
        <v>100</v>
      </c>
    </row>
    <row r="23" spans="2:7">
      <c r="B23" s="44" t="s">
        <v>12</v>
      </c>
      <c r="C23" s="38" t="s">
        <v>4</v>
      </c>
      <c r="D23" s="30">
        <v>608.32000000000005</v>
      </c>
      <c r="E23" s="30">
        <v>621.66999999999996</v>
      </c>
      <c r="F23" s="34">
        <f t="shared" si="0"/>
        <v>13.349999999999909</v>
      </c>
      <c r="G23" s="32">
        <f t="shared" si="1"/>
        <v>102.19456864807994</v>
      </c>
    </row>
    <row r="24" spans="2:7" ht="37.5">
      <c r="B24" s="44" t="s">
        <v>13</v>
      </c>
      <c r="C24" s="38" t="s">
        <v>21</v>
      </c>
      <c r="D24" s="30">
        <v>842.55</v>
      </c>
      <c r="E24" s="30">
        <v>894.97</v>
      </c>
      <c r="F24" s="34">
        <f t="shared" si="0"/>
        <v>52.420000000000073</v>
      </c>
      <c r="G24" s="32">
        <f t="shared" si="1"/>
        <v>106.22158922319151</v>
      </c>
    </row>
    <row r="25" spans="2:7" ht="37.5">
      <c r="B25" s="44" t="s">
        <v>23</v>
      </c>
      <c r="C25" s="38" t="s">
        <v>30</v>
      </c>
      <c r="D25" s="30">
        <v>758.31</v>
      </c>
      <c r="E25" s="30">
        <v>842.25</v>
      </c>
      <c r="F25" s="34">
        <f t="shared" si="0"/>
        <v>83.940000000000055</v>
      </c>
      <c r="G25" s="32">
        <f t="shared" si="1"/>
        <v>111.06935158444435</v>
      </c>
    </row>
    <row r="26" spans="2:7" ht="37.5">
      <c r="B26" s="44" t="s">
        <v>24</v>
      </c>
      <c r="C26" s="29" t="s">
        <v>29</v>
      </c>
      <c r="D26" s="30">
        <v>911.8</v>
      </c>
      <c r="E26" s="30">
        <v>969.97</v>
      </c>
      <c r="F26" s="34">
        <f t="shared" ref="F26" si="2">E26-D26</f>
        <v>58.170000000000073</v>
      </c>
      <c r="G26" s="32">
        <f t="shared" si="1"/>
        <v>106.37968852818602</v>
      </c>
    </row>
    <row r="27" spans="2:7" ht="37.5">
      <c r="B27" s="44" t="s">
        <v>25</v>
      </c>
      <c r="C27" s="38" t="s">
        <v>38</v>
      </c>
      <c r="D27" s="30">
        <v>2.5</v>
      </c>
      <c r="E27" s="30">
        <v>0</v>
      </c>
      <c r="F27" s="34">
        <f t="shared" ref="F27:F35" si="3">E27-D27</f>
        <v>-2.5</v>
      </c>
      <c r="G27" s="32">
        <f t="shared" si="1"/>
        <v>0</v>
      </c>
    </row>
    <row r="28" spans="2:7" ht="37.5">
      <c r="B28" s="44" t="s">
        <v>18</v>
      </c>
      <c r="C28" s="38" t="s">
        <v>7</v>
      </c>
      <c r="D28" s="30">
        <v>3556.83</v>
      </c>
      <c r="E28" s="30">
        <v>4160.75</v>
      </c>
      <c r="F28" s="34">
        <f t="shared" si="3"/>
        <v>603.92000000000007</v>
      </c>
      <c r="G28" s="32">
        <f t="shared" si="1"/>
        <v>116.97916403089268</v>
      </c>
    </row>
    <row r="29" spans="2:7" ht="37.5">
      <c r="B29" s="44" t="s">
        <v>19</v>
      </c>
      <c r="C29" s="38" t="s">
        <v>51</v>
      </c>
      <c r="D29" s="30">
        <v>0</v>
      </c>
      <c r="E29" s="30">
        <v>56.5</v>
      </c>
      <c r="F29" s="34">
        <f t="shared" si="3"/>
        <v>56.5</v>
      </c>
      <c r="G29" s="32" t="s">
        <v>52</v>
      </c>
    </row>
    <row r="30" spans="2:7" ht="37.5">
      <c r="B30" s="44" t="s">
        <v>34</v>
      </c>
      <c r="C30" s="38" t="s">
        <v>37</v>
      </c>
      <c r="D30" s="35">
        <v>868.09</v>
      </c>
      <c r="E30" s="30">
        <v>868.09</v>
      </c>
      <c r="F30" s="34">
        <f t="shared" si="3"/>
        <v>0</v>
      </c>
      <c r="G30" s="32">
        <f t="shared" si="1"/>
        <v>100</v>
      </c>
    </row>
    <row r="31" spans="2:7" ht="37.5">
      <c r="B31" s="44" t="s">
        <v>35</v>
      </c>
      <c r="C31" s="38" t="s">
        <v>22</v>
      </c>
      <c r="D31" s="35">
        <v>39.11</v>
      </c>
      <c r="E31" s="30">
        <v>39.11</v>
      </c>
      <c r="F31" s="34">
        <f t="shared" si="3"/>
        <v>0</v>
      </c>
      <c r="G31" s="32">
        <f t="shared" si="1"/>
        <v>100</v>
      </c>
    </row>
    <row r="32" spans="2:7" ht="37.5">
      <c r="B32" s="44" t="s">
        <v>36</v>
      </c>
      <c r="C32" s="38" t="s">
        <v>32</v>
      </c>
      <c r="D32" s="35">
        <v>573.80999999999995</v>
      </c>
      <c r="E32" s="35">
        <v>200</v>
      </c>
      <c r="F32" s="34">
        <f t="shared" si="3"/>
        <v>-373.80999999999995</v>
      </c>
      <c r="G32" s="32">
        <f t="shared" si="1"/>
        <v>34.854742859134561</v>
      </c>
    </row>
    <row r="33" spans="2:9" ht="37.5">
      <c r="B33" s="44" t="s">
        <v>39</v>
      </c>
      <c r="C33" s="38" t="s">
        <v>5</v>
      </c>
      <c r="D33" s="35">
        <v>2431.02</v>
      </c>
      <c r="E33" s="35">
        <v>2832.99</v>
      </c>
      <c r="F33" s="34">
        <f t="shared" si="3"/>
        <v>401.9699999999998</v>
      </c>
      <c r="G33" s="32">
        <f t="shared" si="1"/>
        <v>116.53503467680233</v>
      </c>
    </row>
    <row r="34" spans="2:9" ht="37.5">
      <c r="B34" s="44" t="s">
        <v>40</v>
      </c>
      <c r="C34" s="38" t="s">
        <v>31</v>
      </c>
      <c r="D34" s="35">
        <v>650.79999999999995</v>
      </c>
      <c r="E34" s="35">
        <v>655.17999999999995</v>
      </c>
      <c r="F34" s="34">
        <f t="shared" si="3"/>
        <v>4.3799999999999955</v>
      </c>
      <c r="G34" s="32">
        <f t="shared" si="1"/>
        <v>100.67301782421634</v>
      </c>
    </row>
    <row r="35" spans="2:9" ht="56.25">
      <c r="B35" s="44" t="s">
        <v>41</v>
      </c>
      <c r="C35" s="29" t="s">
        <v>8</v>
      </c>
      <c r="D35" s="35">
        <v>10.96</v>
      </c>
      <c r="E35" s="35">
        <v>10.96</v>
      </c>
      <c r="F35" s="34">
        <f t="shared" si="3"/>
        <v>0</v>
      </c>
      <c r="G35" s="32">
        <f t="shared" si="1"/>
        <v>100</v>
      </c>
    </row>
    <row r="36" spans="2:9">
      <c r="B36" s="44" t="s">
        <v>53</v>
      </c>
      <c r="C36" s="38" t="s">
        <v>33</v>
      </c>
      <c r="D36" s="35">
        <v>42.3</v>
      </c>
      <c r="E36" s="35">
        <v>42.3</v>
      </c>
      <c r="F36" s="34">
        <f>E36-D36</f>
        <v>0</v>
      </c>
      <c r="G36" s="32">
        <f t="shared" si="1"/>
        <v>100</v>
      </c>
    </row>
    <row r="37" spans="2:9">
      <c r="B37" s="7"/>
      <c r="C37" s="39" t="s">
        <v>9</v>
      </c>
      <c r="D37" s="30">
        <f>SUM(D22:D36)</f>
        <v>11296.429999999998</v>
      </c>
      <c r="E37" s="30">
        <f>SUM(E22:E36)</f>
        <v>12194.769999999999</v>
      </c>
      <c r="F37" s="30">
        <f t="shared" ref="F37" si="4">SUM(F22:F36)</f>
        <v>898.34</v>
      </c>
      <c r="G37" s="32">
        <f t="shared" ref="G37" si="5">E37/D37*100</f>
        <v>107.95242390737604</v>
      </c>
    </row>
    <row r="38" spans="2:9" ht="14.25" customHeight="1">
      <c r="B38" s="8"/>
      <c r="C38" s="1"/>
      <c r="D38" s="1"/>
      <c r="E38" s="9"/>
      <c r="F38" s="10"/>
      <c r="G38" s="11"/>
    </row>
    <row r="39" spans="2:9" s="26" customFormat="1" ht="24.75" customHeight="1">
      <c r="B39" s="12"/>
      <c r="C39" s="13" t="s">
        <v>10</v>
      </c>
      <c r="D39" s="14">
        <f>D16+D37</f>
        <v>38752.74</v>
      </c>
      <c r="E39" s="14">
        <f>E16+E37</f>
        <v>40931.279999999999</v>
      </c>
      <c r="F39" s="15">
        <f>E39-D39</f>
        <v>2178.5400000000009</v>
      </c>
      <c r="G39" s="16">
        <f>E39/D39*100</f>
        <v>105.62164120524122</v>
      </c>
      <c r="H39" s="17"/>
      <c r="I39" s="17"/>
    </row>
    <row r="40" spans="2:9" s="26" customFormat="1" ht="24.75" customHeight="1">
      <c r="B40" s="12"/>
      <c r="C40" s="13"/>
      <c r="D40" s="14"/>
      <c r="E40" s="14"/>
      <c r="F40" s="15"/>
      <c r="G40" s="16"/>
      <c r="H40" s="17"/>
      <c r="I40" s="17"/>
    </row>
    <row r="41" spans="2:9" ht="18" customHeight="1">
      <c r="B41" s="45" t="s">
        <v>26</v>
      </c>
      <c r="C41" s="45"/>
      <c r="D41" s="45"/>
      <c r="E41" s="43"/>
      <c r="F41" s="43"/>
      <c r="G41" s="43"/>
      <c r="H41" s="43"/>
    </row>
    <row r="42" spans="2:9" s="43" customFormat="1" ht="18" customHeight="1">
      <c r="B42" s="45" t="s">
        <v>27</v>
      </c>
      <c r="C42" s="45"/>
    </row>
    <row r="43" spans="2:9" s="43" customFormat="1" ht="18" customHeight="1">
      <c r="B43" s="45" t="s">
        <v>20</v>
      </c>
      <c r="C43" s="45"/>
      <c r="F43" s="57" t="s">
        <v>28</v>
      </c>
      <c r="G43" s="57"/>
    </row>
    <row r="44" spans="2:9" s="43" customFormat="1" ht="18" customHeight="1">
      <c r="B44" s="58"/>
      <c r="C44" s="58"/>
    </row>
    <row r="45" spans="2:9" s="43" customFormat="1" ht="18" customHeight="1">
      <c r="B45" s="58"/>
      <c r="C45" s="58"/>
    </row>
    <row r="46" spans="2:9" s="43" customFormat="1" ht="18" customHeight="1">
      <c r="B46" s="58"/>
      <c r="C46" s="58"/>
    </row>
    <row r="47" spans="2:9" s="43" customFormat="1" ht="18" customHeight="1">
      <c r="B47" s="58"/>
      <c r="C47" s="58"/>
      <c r="F47" s="57"/>
      <c r="G47" s="57"/>
    </row>
  </sheetData>
  <mergeCells count="24">
    <mergeCell ref="F47:G47"/>
    <mergeCell ref="B42:C42"/>
    <mergeCell ref="B44:C44"/>
    <mergeCell ref="B45:C45"/>
    <mergeCell ref="B46:C46"/>
    <mergeCell ref="B47:C47"/>
    <mergeCell ref="B43:C43"/>
    <mergeCell ref="F43:G43"/>
    <mergeCell ref="B41:D41"/>
    <mergeCell ref="B7:G7"/>
    <mergeCell ref="B9:G9"/>
    <mergeCell ref="D20:D21"/>
    <mergeCell ref="C20:C21"/>
    <mergeCell ref="B20:B21"/>
    <mergeCell ref="D11:D12"/>
    <mergeCell ref="B18:G18"/>
    <mergeCell ref="F20:F21"/>
    <mergeCell ref="E20:E21"/>
    <mergeCell ref="G20:G21"/>
    <mergeCell ref="C11:C12"/>
    <mergeCell ref="B11:B12"/>
    <mergeCell ref="F11:F12"/>
    <mergeCell ref="E11:E12"/>
    <mergeCell ref="G11:G12"/>
  </mergeCells>
  <phoneticPr fontId="3" type="noConversion"/>
  <pageMargins left="0.94488188976377963" right="0.39370078740157483" top="0.98425196850393704" bottom="0.78740157480314965" header="0.51181102362204722" footer="0.51181102362204722"/>
  <pageSetup paperSize="9" scale="60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opLeftCell="A4" workbookViewId="0">
      <selection activeCell="G14" sqref="G14"/>
    </sheetView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E.Eremina</cp:lastModifiedBy>
  <cp:lastPrinted>2025-01-29T08:17:18Z</cp:lastPrinted>
  <dcterms:created xsi:type="dcterms:W3CDTF">2006-10-29T10:55:52Z</dcterms:created>
  <dcterms:modified xsi:type="dcterms:W3CDTF">2025-03-12T07:26:05Z</dcterms:modified>
</cp:coreProperties>
</file>