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90" windowWidth="14325" windowHeight="9105"/>
  </bookViews>
  <sheets>
    <sheet name="Лист1" sheetId="1" r:id="rId1"/>
  </sheets>
  <definedNames>
    <definedName name="_xlnm.Print_Titles" localSheetId="0">Лист1!$11:$11</definedName>
    <definedName name="_xlnm.Print_Area" localSheetId="0">Лист1!$A$1:$G$63</definedName>
  </definedNames>
  <calcPr calcId="124519" iterate="1"/>
</workbook>
</file>

<file path=xl/calcChain.xml><?xml version="1.0" encoding="utf-8"?>
<calcChain xmlns="http://schemas.openxmlformats.org/spreadsheetml/2006/main">
  <c r="D13" i="1"/>
  <c r="C13"/>
  <c r="D51" l="1"/>
  <c r="C51"/>
  <c r="F38"/>
  <c r="F39"/>
  <c r="F40"/>
  <c r="F41"/>
  <c r="E38" l="1"/>
  <c r="C35"/>
  <c r="D35"/>
  <c r="D32"/>
  <c r="C32"/>
  <c r="F17" l="1"/>
  <c r="C42"/>
  <c r="F37" l="1"/>
  <c r="E57"/>
  <c r="F57"/>
  <c r="D42"/>
  <c r="E46"/>
  <c r="F46"/>
  <c r="F42" l="1"/>
  <c r="C27"/>
  <c r="F13"/>
  <c r="F14"/>
  <c r="F15"/>
  <c r="F16"/>
  <c r="F18"/>
  <c r="F19"/>
  <c r="F20"/>
  <c r="F21"/>
  <c r="F22"/>
  <c r="F26"/>
  <c r="F29"/>
  <c r="F30"/>
  <c r="F31"/>
  <c r="F34"/>
  <c r="F44"/>
  <c r="F45"/>
  <c r="F47"/>
  <c r="F49"/>
  <c r="F50"/>
  <c r="F53"/>
  <c r="F54"/>
  <c r="F55"/>
  <c r="F56"/>
  <c r="F58"/>
  <c r="E14"/>
  <c r="E15"/>
  <c r="E16"/>
  <c r="E17"/>
  <c r="E18"/>
  <c r="E19"/>
  <c r="E20"/>
  <c r="E21"/>
  <c r="E22"/>
  <c r="E26"/>
  <c r="E29"/>
  <c r="E30"/>
  <c r="E31"/>
  <c r="E34"/>
  <c r="E37"/>
  <c r="E39"/>
  <c r="E40"/>
  <c r="E41"/>
  <c r="E44"/>
  <c r="E45"/>
  <c r="E47"/>
  <c r="E48"/>
  <c r="E49"/>
  <c r="E50"/>
  <c r="E53"/>
  <c r="E54"/>
  <c r="E55"/>
  <c r="E56"/>
  <c r="E58"/>
  <c r="F51" l="1"/>
  <c r="E51"/>
  <c r="E13"/>
  <c r="F35" l="1"/>
  <c r="E35"/>
  <c r="E42"/>
  <c r="D27"/>
  <c r="F27" l="1"/>
  <c r="E27"/>
  <c r="D24"/>
  <c r="D23" s="1"/>
  <c r="C24" l="1"/>
  <c r="C23" s="1"/>
  <c r="E24" l="1"/>
  <c r="F24"/>
  <c r="C12"/>
  <c r="D12" l="1"/>
  <c r="F32"/>
  <c r="E32"/>
  <c r="F12" l="1"/>
  <c r="E12"/>
  <c r="D59"/>
  <c r="E23"/>
  <c r="F23"/>
  <c r="C59"/>
  <c r="E59" l="1"/>
  <c r="F59"/>
</calcChain>
</file>

<file path=xl/sharedStrings.xml><?xml version="1.0" encoding="utf-8"?>
<sst xmlns="http://schemas.openxmlformats.org/spreadsheetml/2006/main" count="104" uniqueCount="100">
  <si>
    <t>%</t>
  </si>
  <si>
    <t>Налог на доходы физических лиц</t>
  </si>
  <si>
    <t>Единый налог на вмененный доход для отдельных видов деятельности</t>
  </si>
  <si>
    <t>Налог на  имущество физических лиц</t>
  </si>
  <si>
    <t>Земельный налог</t>
  </si>
  <si>
    <t>из них:</t>
  </si>
  <si>
    <t>Плата за негативное воздействие на окружающую среду</t>
  </si>
  <si>
    <t>Прочие неналоговые доходы</t>
  </si>
  <si>
    <t xml:space="preserve">в том числе: </t>
  </si>
  <si>
    <t>НАЛОГОВЫЕ ДОХОДЫ</t>
  </si>
  <si>
    <t>НЕНАЛОГОВЫЕ ДОХОДЫ</t>
  </si>
  <si>
    <t>БЕЗВОЗМЕЗДНЫЕ ПОСТУПЛЕНИЯ</t>
  </si>
  <si>
    <t>Платежи от государственных и муниципальных унитарных предприятий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</si>
  <si>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 </t>
  </si>
  <si>
    <t>Штрафные санкции, возмещение ущерба</t>
  </si>
  <si>
    <t>ВСЕГО ДОХОДОВ: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</si>
  <si>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</si>
  <si>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</si>
  <si>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Иные межбюджетные трансферты</t>
  </si>
  <si>
    <t xml:space="preserve">                 (тыс. руб.)</t>
  </si>
  <si>
    <t>Отклонение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</si>
  <si>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</si>
  <si>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</si>
  <si>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Прочие доходы от оказания платных услуг (работ) получателями средств бюджетов городских округов и прочие доходы от компенсации затрат бюджетов городских округов </t>
  </si>
  <si>
    <t>Доходы от продажи материальных и нематериальных активов</t>
  </si>
  <si>
    <t>Налог, взимаемый в связи с применением патентной системы налогообложения</t>
  </si>
  <si>
    <t>доходы, получаемые в виде арендной 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</si>
  <si>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</si>
  <si>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</t>
  </si>
  <si>
    <t>-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</si>
  <si>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по договорам на установку и эксплуатацию рекламной конструкции)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</si>
  <si>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(плата за наем)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</si>
  <si>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</si>
  <si>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</si>
  <si>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НАЛОГОВЫЕ И НЕНАЛОГОВЫЕ ДОХОДЫ</t>
  </si>
  <si>
    <t>1.</t>
  </si>
  <si>
    <t>2.</t>
  </si>
  <si>
    <t>3.</t>
  </si>
  <si>
    <t>4.</t>
  </si>
  <si>
    <t>5.</t>
  </si>
  <si>
    <t>6.</t>
  </si>
  <si>
    <t>7.</t>
  </si>
  <si>
    <t>10.</t>
  </si>
  <si>
    <t>11.</t>
  </si>
  <si>
    <t>11.1.</t>
  </si>
  <si>
    <t>12.</t>
  </si>
  <si>
    <t>12.1.</t>
  </si>
  <si>
    <t>13.</t>
  </si>
  <si>
    <t>13.1.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</si>
  <si>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</si>
  <si>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</si>
  <si>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</si>
  <si>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</si>
  <si>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</si>
  <si>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</si>
  <si>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</si>
  <si>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</si>
  <si>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</si>
  <si>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</si>
  <si>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Наименование  показателя</t>
  </si>
  <si>
    <t>администрации города Ставрополя</t>
  </si>
  <si>
    <t>Единый сельскохозяйственный налог</t>
  </si>
  <si>
    <t>8.</t>
  </si>
  <si>
    <t xml:space="preserve">Государственная пошлина </t>
  </si>
  <si>
    <t>9.</t>
  </si>
  <si>
    <t xml:space="preserve">Исполнение бюджета города Ставрополя по доходам                                                   </t>
  </si>
  <si>
    <t>Дотации бюджетам бюджетной системы Российской Федерации</t>
  </si>
  <si>
    <t>Заместитель главы администрации города Ставрополя,</t>
  </si>
  <si>
    <t>руководитель комитета финансов и бюджета</t>
  </si>
  <si>
    <t>Н.А. Бондаренко</t>
  </si>
  <si>
    <t>Налог, взимаемый в связи с применением упрощенной системы налогообложения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</si>
  <si>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учреждений, (за исключением имущества муниципальных бюджетных и автономных учреждений)</t>
  </si>
  <si>
    <t>доходы от реализации иного имущества, находящегося в  собственности городских округов (за исключением имущества 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</si>
  <si>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Субсидии бюджетам бюджетной системы Российской Федерации (межбюджетные субсидии)
</t>
  </si>
  <si>
    <t xml:space="preserve">Субвенции бюджетам бюджетной системы Российской Федерации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</si>
  <si>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</si>
  <si>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к пояснительной записке к проекту решения</t>
  </si>
  <si>
    <t>Ставропольской городской Думы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</si>
  <si>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
</t>
  </si>
  <si>
    <t xml:space="preserve"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
</t>
  </si>
  <si>
    <t>Доходы бюджетов городских округов от возврата бюджетными учреждениями остатков субсидий прошлых лет</t>
  </si>
  <si>
    <t>№                                                                                п\п</t>
  </si>
  <si>
    <t>«Об отчете об исполнении бюджета</t>
  </si>
  <si>
    <t>Приложение 3</t>
  </si>
  <si>
    <t>города Ставрополя за 2024 год»</t>
  </si>
  <si>
    <t>План на                2024 год</t>
  </si>
  <si>
    <t>Факт за                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</si>
  <si>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</si>
  <si>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за 2024 год</t>
  </si>
  <si>
    <t>10.1.</t>
  </si>
  <si>
    <t>11.2.</t>
  </si>
  <si>
    <t>11.3.</t>
  </si>
  <si>
    <t>13.2.</t>
  </si>
  <si>
    <t>13.3.</t>
  </si>
  <si>
    <t>16.1.</t>
  </si>
  <si>
    <t>16.2.</t>
  </si>
  <si>
    <t>16.3.</t>
  </si>
  <si>
    <t>16.4.</t>
  </si>
  <si>
    <t>16.5.</t>
  </si>
  <si>
    <t>24,.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</si>
</sst>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4" fontId="1" fillId="2" borderId="0" xfId="0" applyNumberFormat="1" applyFont="1" applyFill="1"/>
    <xf numFmtId="0" fontId="2" fillId="2" borderId="0" xfId="0" applyFont="1" applyFill="1" applyAlignment="1">
      <alignment horizontal="center"/>
    </xf>
    <xf numFmtId="4" fontId="2" fillId="0" borderId="0" xfId="0" applyNumberFormat="1" applyFont="1" applyFill="1" applyBorder="1" applyAlignment="1">
      <alignment wrapText="1"/>
    </xf>
    <xf numFmtId="4" fontId="2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vertical="top" wrapText="1"/>
    </xf>
    <xf numFmtId="0" fontId="2" fillId="2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right" wrapText="1"/>
    </xf>
    <xf numFmtId="49" fontId="2" fillId="2" borderId="1" xfId="0" applyNumberFormat="1" applyFont="1" applyFill="1" applyBorder="1" applyAlignment="1">
      <alignment horizontal="left" vertical="top"/>
    </xf>
    <xf numFmtId="4" fontId="2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0" borderId="0" xfId="0" applyFont="1" applyFill="1" applyAlignment="1">
      <alignment vertical="center" shrinkToFi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shrinkToFit="1"/>
    </xf>
    <xf numFmtId="0" fontId="2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0" fillId="2" borderId="2" xfId="0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right"/>
    </xf>
    <xf numFmtId="0" fontId="2" fillId="0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top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right"/>
    </xf>
    <xf numFmtId="0" fontId="0" fillId="0" borderId="0" xfId="0" applyAlignment="1">
      <alignment vertical="center" shrinkToFit="1"/>
    </xf>
    <xf numFmtId="0" fontId="0" fillId="0" borderId="0" xfId="0" applyAlignment="1">
      <alignment vertical="center"/>
    </xf>
    <xf numFmtId="0" fontId="2" fillId="2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64"/>
  <sheetViews>
    <sheetView tabSelected="1" zoomScale="90" zoomScaleNormal="90" zoomScaleSheetLayoutView="90" workbookViewId="0">
      <selection activeCell="E63" sqref="E63:F63"/>
    </sheetView>
  </sheetViews>
  <sheetFormatPr defaultColWidth="9.140625" defaultRowHeight="15.75"/>
  <cols>
    <col min="1" max="1" width="6.28515625" style="12" customWidth="1"/>
    <col min="2" max="2" width="76.7109375" style="1" customWidth="1"/>
    <col min="3" max="3" width="16.85546875" style="1" customWidth="1"/>
    <col min="4" max="4" width="18.140625" style="1" customWidth="1"/>
    <col min="5" max="5" width="15.28515625" style="1" customWidth="1"/>
    <col min="6" max="6" width="14" style="7" customWidth="1"/>
    <col min="7" max="7" width="9.140625" style="1" hidden="1" customWidth="1"/>
    <col min="8" max="8" width="12.42578125" style="1" bestFit="1" customWidth="1"/>
    <col min="9" max="9" width="7.42578125" style="1" customWidth="1"/>
    <col min="10" max="10" width="14.5703125" style="1" customWidth="1"/>
    <col min="11" max="16384" width="9.140625" style="1"/>
  </cols>
  <sheetData>
    <row r="1" spans="1:9" ht="15" customHeight="1">
      <c r="D1" s="29" t="s">
        <v>83</v>
      </c>
      <c r="E1" s="41"/>
      <c r="F1" s="41"/>
      <c r="G1" s="41"/>
    </row>
    <row r="2" spans="1:9" ht="15" customHeight="1">
      <c r="B2" s="2"/>
      <c r="C2" s="2"/>
      <c r="D2" s="30" t="s">
        <v>76</v>
      </c>
      <c r="E2" s="42"/>
      <c r="F2" s="42"/>
      <c r="G2" s="42"/>
      <c r="H2" s="28"/>
    </row>
    <row r="3" spans="1:9" ht="15" customHeight="1">
      <c r="B3" s="2"/>
      <c r="C3" s="2"/>
      <c r="D3" s="31" t="s">
        <v>77</v>
      </c>
      <c r="E3" s="41"/>
      <c r="F3" s="41"/>
      <c r="G3" s="41"/>
      <c r="H3" s="28"/>
    </row>
    <row r="4" spans="1:9" ht="15" customHeight="1">
      <c r="B4" s="2"/>
      <c r="C4" s="2"/>
      <c r="D4" s="31" t="s">
        <v>82</v>
      </c>
      <c r="E4" s="41"/>
      <c r="F4" s="41"/>
      <c r="G4" s="41"/>
      <c r="H4" s="28"/>
    </row>
    <row r="5" spans="1:9" ht="15" customHeight="1">
      <c r="B5" s="2"/>
      <c r="C5" s="2"/>
      <c r="D5" s="37" t="s">
        <v>84</v>
      </c>
      <c r="E5" s="42"/>
      <c r="F5" s="42"/>
      <c r="G5" s="42"/>
      <c r="H5" s="28"/>
    </row>
    <row r="6" spans="1:9" s="3" customFormat="1" ht="18.75">
      <c r="A6" s="32" t="s">
        <v>65</v>
      </c>
      <c r="B6" s="32"/>
      <c r="C6" s="32"/>
      <c r="D6" s="32"/>
      <c r="E6" s="32"/>
      <c r="F6" s="32"/>
    </row>
    <row r="7" spans="1:9" s="3" customFormat="1" ht="18.75">
      <c r="A7" s="32" t="s">
        <v>88</v>
      </c>
      <c r="B7" s="32"/>
      <c r="C7" s="32"/>
      <c r="D7" s="32"/>
      <c r="E7" s="32"/>
      <c r="F7" s="32"/>
    </row>
    <row r="8" spans="1:9">
      <c r="B8" s="2"/>
      <c r="C8" s="2"/>
      <c r="D8" s="2"/>
      <c r="E8" s="36" t="s">
        <v>19</v>
      </c>
      <c r="F8" s="36"/>
    </row>
    <row r="9" spans="1:9" ht="12.75" customHeight="1">
      <c r="A9" s="33" t="s">
        <v>81</v>
      </c>
      <c r="B9" s="33" t="s">
        <v>59</v>
      </c>
      <c r="C9" s="34" t="s">
        <v>85</v>
      </c>
      <c r="D9" s="34" t="s">
        <v>86</v>
      </c>
      <c r="E9" s="33" t="s">
        <v>20</v>
      </c>
      <c r="F9" s="33" t="s">
        <v>0</v>
      </c>
      <c r="G9" s="4"/>
    </row>
    <row r="10" spans="1:9" ht="22.5" customHeight="1">
      <c r="A10" s="33"/>
      <c r="B10" s="33"/>
      <c r="C10" s="35"/>
      <c r="D10" s="35"/>
      <c r="E10" s="33"/>
      <c r="F10" s="33"/>
      <c r="G10" s="4"/>
    </row>
    <row r="11" spans="1:9" s="12" customFormat="1" ht="17.25" customHeight="1">
      <c r="A11" s="22">
        <v>1</v>
      </c>
      <c r="B11" s="22">
        <v>2</v>
      </c>
      <c r="C11" s="22">
        <v>3</v>
      </c>
      <c r="D11" s="22">
        <v>4</v>
      </c>
      <c r="E11" s="22">
        <v>5</v>
      </c>
      <c r="F11" s="22">
        <v>6</v>
      </c>
      <c r="G11" s="15"/>
    </row>
    <row r="12" spans="1:9">
      <c r="A12" s="5"/>
      <c r="B12" s="16" t="s">
        <v>34</v>
      </c>
      <c r="C12" s="25">
        <f>C23+C13</f>
        <v>8200847.1600000011</v>
      </c>
      <c r="D12" s="25">
        <f>D23+D13</f>
        <v>8269205.5100000007</v>
      </c>
      <c r="E12" s="25">
        <f>D12-C12</f>
        <v>68358.349999999627</v>
      </c>
      <c r="F12" s="26">
        <f>D12/C12*100</f>
        <v>100.83355229851642</v>
      </c>
      <c r="G12" s="4"/>
      <c r="I12" s="14"/>
    </row>
    <row r="13" spans="1:9">
      <c r="A13" s="16"/>
      <c r="B13" s="6" t="s">
        <v>9</v>
      </c>
      <c r="C13" s="21">
        <f>C14+C15+C16+C17+C18+C19+C20+C21+C22</f>
        <v>7342962.9700000007</v>
      </c>
      <c r="D13" s="21">
        <f>D14+D15+D16+D17+D18+D19+D20+D21+D22</f>
        <v>7425137.4300000006</v>
      </c>
      <c r="E13" s="25">
        <f t="shared" ref="E13:E59" si="0">D13-C13</f>
        <v>82174.459999999963</v>
      </c>
      <c r="F13" s="26">
        <f>D13/C13*100</f>
        <v>101.11909130327537</v>
      </c>
    </row>
    <row r="14" spans="1:9">
      <c r="A14" s="16" t="s">
        <v>35</v>
      </c>
      <c r="B14" s="6" t="s">
        <v>1</v>
      </c>
      <c r="C14" s="21">
        <v>4670461.13</v>
      </c>
      <c r="D14" s="27">
        <v>4660744.59</v>
      </c>
      <c r="E14" s="25">
        <f t="shared" si="0"/>
        <v>-9716.5400000000373</v>
      </c>
      <c r="F14" s="26">
        <f t="shared" ref="F14:F59" si="1">D14/C14*100</f>
        <v>99.791957587708254</v>
      </c>
    </row>
    <row r="15" spans="1:9">
      <c r="A15" s="16" t="s">
        <v>36</v>
      </c>
      <c r="B15" s="6" t="s">
        <v>28</v>
      </c>
      <c r="C15" s="21">
        <v>31319.96</v>
      </c>
      <c r="D15" s="27">
        <v>33596.07</v>
      </c>
      <c r="E15" s="25">
        <f t="shared" si="0"/>
        <v>2276.1100000000006</v>
      </c>
      <c r="F15" s="26">
        <f t="shared" si="1"/>
        <v>107.26728258912208</v>
      </c>
    </row>
    <row r="16" spans="1:9" ht="31.5">
      <c r="A16" s="16" t="s">
        <v>37</v>
      </c>
      <c r="B16" s="6" t="s">
        <v>70</v>
      </c>
      <c r="C16" s="21">
        <v>974446.98</v>
      </c>
      <c r="D16" s="27">
        <v>981912.01</v>
      </c>
      <c r="E16" s="25">
        <f t="shared" si="0"/>
        <v>7465.0300000000279</v>
      </c>
      <c r="F16" s="26">
        <f t="shared" si="1"/>
        <v>100.76607862235872</v>
      </c>
    </row>
    <row r="17" spans="1:8" ht="18" customHeight="1">
      <c r="A17" s="16" t="s">
        <v>38</v>
      </c>
      <c r="B17" s="6" t="s">
        <v>2</v>
      </c>
      <c r="C17" s="21">
        <v>510</v>
      </c>
      <c r="D17" s="27">
        <v>573.46</v>
      </c>
      <c r="E17" s="25">
        <f t="shared" si="0"/>
        <v>63.460000000000036</v>
      </c>
      <c r="F17" s="26">
        <f t="shared" si="1"/>
        <v>112.44313725490196</v>
      </c>
    </row>
    <row r="18" spans="1:8">
      <c r="A18" s="16" t="s">
        <v>39</v>
      </c>
      <c r="B18" s="6" t="s">
        <v>61</v>
      </c>
      <c r="C18" s="21">
        <v>15695</v>
      </c>
      <c r="D18" s="27">
        <v>15896.71</v>
      </c>
      <c r="E18" s="25">
        <f t="shared" si="0"/>
        <v>201.70999999999913</v>
      </c>
      <c r="F18" s="26">
        <f t="shared" si="1"/>
        <v>101.28518636508441</v>
      </c>
    </row>
    <row r="19" spans="1:8" ht="15.75" customHeight="1">
      <c r="A19" s="16" t="s">
        <v>40</v>
      </c>
      <c r="B19" s="6" t="s">
        <v>25</v>
      </c>
      <c r="C19" s="21">
        <v>165536</v>
      </c>
      <c r="D19" s="27">
        <v>160277.78</v>
      </c>
      <c r="E19" s="25">
        <f t="shared" si="0"/>
        <v>-5258.2200000000012</v>
      </c>
      <c r="F19" s="26">
        <f t="shared" si="1"/>
        <v>96.823518751208198</v>
      </c>
    </row>
    <row r="20" spans="1:8">
      <c r="A20" s="16" t="s">
        <v>41</v>
      </c>
      <c r="B20" s="6" t="s">
        <v>3</v>
      </c>
      <c r="C20" s="21">
        <v>808001.9</v>
      </c>
      <c r="D20" s="27">
        <v>855040.53</v>
      </c>
      <c r="E20" s="25">
        <f t="shared" si="0"/>
        <v>47038.630000000005</v>
      </c>
      <c r="F20" s="26">
        <f t="shared" si="1"/>
        <v>105.82159893435895</v>
      </c>
    </row>
    <row r="21" spans="1:8">
      <c r="A21" s="16" t="s">
        <v>62</v>
      </c>
      <c r="B21" s="6" t="s">
        <v>4</v>
      </c>
      <c r="C21" s="21">
        <v>527954</v>
      </c>
      <c r="D21" s="27">
        <v>554116.25</v>
      </c>
      <c r="E21" s="25">
        <f t="shared" si="0"/>
        <v>26162.25</v>
      </c>
      <c r="F21" s="26">
        <f t="shared" si="1"/>
        <v>104.95540331165216</v>
      </c>
    </row>
    <row r="22" spans="1:8">
      <c r="A22" s="16" t="s">
        <v>64</v>
      </c>
      <c r="B22" s="6" t="s">
        <v>63</v>
      </c>
      <c r="C22" s="21">
        <v>149038</v>
      </c>
      <c r="D22" s="27">
        <v>162980.03</v>
      </c>
      <c r="E22" s="25">
        <f t="shared" si="0"/>
        <v>13942.029999999999</v>
      </c>
      <c r="F22" s="26">
        <f t="shared" si="1"/>
        <v>109.35468135643258</v>
      </c>
    </row>
    <row r="23" spans="1:8">
      <c r="A23" s="17"/>
      <c r="B23" s="6" t="s">
        <v>10</v>
      </c>
      <c r="C23" s="21">
        <f>C24+C27+C32+C35+C40+C41+C42+C49+C50</f>
        <v>857884.19000000018</v>
      </c>
      <c r="D23" s="21">
        <f>D24+D27+D32+D35+D40+D41+D42+D49+D50</f>
        <v>844068.08000000007</v>
      </c>
      <c r="E23" s="25">
        <f t="shared" si="0"/>
        <v>-13816.110000000102</v>
      </c>
      <c r="F23" s="26">
        <f t="shared" si="1"/>
        <v>98.389513391079035</v>
      </c>
    </row>
    <row r="24" spans="1:8" ht="63.75" customHeight="1">
      <c r="A24" s="17" t="s">
        <v>42</v>
      </c>
      <c r="B24" s="6" t="s">
        <v>16</v>
      </c>
      <c r="C24" s="21">
        <f>C26</f>
        <v>4791.2299999999996</v>
      </c>
      <c r="D24" s="21">
        <f>D26</f>
        <v>4791.33</v>
      </c>
      <c r="E24" s="25">
        <f t="shared" si="0"/>
        <v>0.1000000000003638</v>
      </c>
      <c r="F24" s="26">
        <f t="shared" si="1"/>
        <v>100.00208714672434</v>
      </c>
    </row>
    <row r="25" spans="1:8">
      <c r="A25" s="17"/>
      <c r="B25" s="6" t="s">
        <v>5</v>
      </c>
      <c r="C25" s="21"/>
      <c r="D25" s="21"/>
      <c r="E25" s="25"/>
      <c r="F25" s="26"/>
    </row>
    <row r="26" spans="1:8" ht="47.25">
      <c r="A26" s="17" t="s">
        <v>89</v>
      </c>
      <c r="B26" s="6" t="s">
        <v>17</v>
      </c>
      <c r="C26" s="21">
        <v>4791.2299999999996</v>
      </c>
      <c r="D26" s="21">
        <v>4791.33</v>
      </c>
      <c r="E26" s="25">
        <f t="shared" si="0"/>
        <v>0.1000000000003638</v>
      </c>
      <c r="F26" s="26">
        <f t="shared" si="1"/>
        <v>100.00208714672434</v>
      </c>
    </row>
    <row r="27" spans="1:8" ht="81" customHeight="1">
      <c r="A27" s="17" t="s">
        <v>43</v>
      </c>
      <c r="B27" s="6" t="s">
        <v>21</v>
      </c>
      <c r="C27" s="21">
        <f>C29+C30+C31</f>
        <v>563301.78</v>
      </c>
      <c r="D27" s="21">
        <f>D29+D30+D31</f>
        <v>565967.16</v>
      </c>
      <c r="E27" s="25">
        <f t="shared" si="0"/>
        <v>2665.3800000000047</v>
      </c>
      <c r="F27" s="26">
        <f t="shared" si="1"/>
        <v>100.47317088186728</v>
      </c>
    </row>
    <row r="28" spans="1:8">
      <c r="A28" s="17"/>
      <c r="B28" s="6" t="s">
        <v>5</v>
      </c>
      <c r="C28" s="21"/>
      <c r="D28" s="21"/>
      <c r="E28" s="25"/>
      <c r="F28" s="26"/>
    </row>
    <row r="29" spans="1:8" ht="63.75" customHeight="1">
      <c r="A29" s="17" t="s">
        <v>44</v>
      </c>
      <c r="B29" s="6" t="s">
        <v>26</v>
      </c>
      <c r="C29" s="21">
        <v>489489.78</v>
      </c>
      <c r="D29" s="27">
        <v>490669.63</v>
      </c>
      <c r="E29" s="25">
        <f t="shared" si="0"/>
        <v>1179.8499999999767</v>
      </c>
      <c r="F29" s="26">
        <f t="shared" si="1"/>
        <v>100.24103669743624</v>
      </c>
    </row>
    <row r="30" spans="1:8" ht="65.25" customHeight="1">
      <c r="A30" s="17" t="s">
        <v>90</v>
      </c>
      <c r="B30" s="6" t="s">
        <v>22</v>
      </c>
      <c r="C30" s="21">
        <v>23345.71</v>
      </c>
      <c r="D30" s="27">
        <v>24631.32</v>
      </c>
      <c r="E30" s="25">
        <f t="shared" si="0"/>
        <v>1285.6100000000006</v>
      </c>
      <c r="F30" s="26">
        <f t="shared" si="1"/>
        <v>105.50683615961991</v>
      </c>
      <c r="H30" s="11"/>
    </row>
    <row r="31" spans="1:8" ht="63">
      <c r="A31" s="24" t="s">
        <v>91</v>
      </c>
      <c r="B31" s="6" t="s">
        <v>71</v>
      </c>
      <c r="C31" s="21">
        <v>50466.29</v>
      </c>
      <c r="D31" s="27">
        <v>50666.21</v>
      </c>
      <c r="E31" s="25">
        <f t="shared" si="0"/>
        <v>199.91999999999825</v>
      </c>
      <c r="F31" s="26">
        <f t="shared" si="1"/>
        <v>100.39614562512918</v>
      </c>
    </row>
    <row r="32" spans="1:8" ht="19.5" customHeight="1">
      <c r="A32" s="18" t="s">
        <v>45</v>
      </c>
      <c r="B32" s="6" t="s">
        <v>12</v>
      </c>
      <c r="C32" s="21">
        <f>C34</f>
        <v>4869.3100000000004</v>
      </c>
      <c r="D32" s="21">
        <f>D34</f>
        <v>5409.31</v>
      </c>
      <c r="E32" s="25">
        <f t="shared" si="0"/>
        <v>540</v>
      </c>
      <c r="F32" s="26">
        <f t="shared" si="1"/>
        <v>111.08986694213347</v>
      </c>
    </row>
    <row r="33" spans="1:6">
      <c r="A33" s="17"/>
      <c r="B33" s="6" t="s">
        <v>5</v>
      </c>
      <c r="C33" s="21"/>
      <c r="D33" s="21"/>
      <c r="E33" s="25"/>
      <c r="F33" s="26"/>
    </row>
    <row r="34" spans="1:6" ht="47.25">
      <c r="A34" s="17" t="s">
        <v>46</v>
      </c>
      <c r="B34" s="6" t="s">
        <v>13</v>
      </c>
      <c r="C34" s="21">
        <v>4869.3100000000004</v>
      </c>
      <c r="D34" s="21">
        <v>5409.31</v>
      </c>
      <c r="E34" s="25">
        <f t="shared" si="0"/>
        <v>540</v>
      </c>
      <c r="F34" s="26">
        <f t="shared" si="1"/>
        <v>111.08986694213347</v>
      </c>
    </row>
    <row r="35" spans="1:6" ht="64.5" customHeight="1">
      <c r="A35" s="17" t="s">
        <v>47</v>
      </c>
      <c r="B35" s="6" t="s">
        <v>75</v>
      </c>
      <c r="C35" s="21">
        <f>C37+C38+C39</f>
        <v>17868.580000000002</v>
      </c>
      <c r="D35" s="21">
        <f>D37+D38+D39</f>
        <v>17908.009999999998</v>
      </c>
      <c r="E35" s="25">
        <f t="shared" si="0"/>
        <v>39.429999999996653</v>
      </c>
      <c r="F35" s="26">
        <f t="shared" si="1"/>
        <v>100.22066666741283</v>
      </c>
    </row>
    <row r="36" spans="1:6">
      <c r="A36" s="17"/>
      <c r="B36" s="6" t="s">
        <v>5</v>
      </c>
      <c r="C36" s="21"/>
      <c r="D36" s="21"/>
      <c r="E36" s="25"/>
      <c r="F36" s="26"/>
    </row>
    <row r="37" spans="1:6" ht="77.25" customHeight="1">
      <c r="A37" s="17" t="s">
        <v>48</v>
      </c>
      <c r="B37" s="6" t="s">
        <v>30</v>
      </c>
      <c r="C37" s="21">
        <v>1573.2</v>
      </c>
      <c r="D37" s="27">
        <v>1573.2</v>
      </c>
      <c r="E37" s="25">
        <f t="shared" si="0"/>
        <v>0</v>
      </c>
      <c r="F37" s="26">
        <f t="shared" si="1"/>
        <v>100</v>
      </c>
    </row>
    <row r="38" spans="1:6" ht="80.25" customHeight="1">
      <c r="A38" s="17" t="s">
        <v>92</v>
      </c>
      <c r="B38" s="6" t="s">
        <v>31</v>
      </c>
      <c r="C38" s="21">
        <v>3568.04</v>
      </c>
      <c r="D38" s="27">
        <v>3604.34</v>
      </c>
      <c r="E38" s="25">
        <f t="shared" si="0"/>
        <v>36.300000000000182</v>
      </c>
      <c r="F38" s="26">
        <f t="shared" si="1"/>
        <v>101.01736527617405</v>
      </c>
    </row>
    <row r="39" spans="1:6" ht="80.25" customHeight="1">
      <c r="A39" s="17" t="s">
        <v>93</v>
      </c>
      <c r="B39" s="6" t="s">
        <v>87</v>
      </c>
      <c r="C39" s="21">
        <v>12727.34</v>
      </c>
      <c r="D39" s="27">
        <v>12730.47</v>
      </c>
      <c r="E39" s="25">
        <f t="shared" si="0"/>
        <v>3.1299999999991996</v>
      </c>
      <c r="F39" s="26">
        <f t="shared" si="1"/>
        <v>100.02459272715272</v>
      </c>
    </row>
    <row r="40" spans="1:6">
      <c r="A40" s="17" t="s">
        <v>49</v>
      </c>
      <c r="B40" s="6" t="s">
        <v>6</v>
      </c>
      <c r="C40" s="21">
        <v>2270.31</v>
      </c>
      <c r="D40" s="27">
        <v>2287.98</v>
      </c>
      <c r="E40" s="25">
        <f t="shared" si="0"/>
        <v>17.670000000000073</v>
      </c>
      <c r="F40" s="26">
        <f t="shared" si="1"/>
        <v>100.77830780818479</v>
      </c>
    </row>
    <row r="41" spans="1:6" ht="47.25">
      <c r="A41" s="17" t="s">
        <v>50</v>
      </c>
      <c r="B41" s="6" t="s">
        <v>23</v>
      </c>
      <c r="C41" s="21">
        <v>38752.74</v>
      </c>
      <c r="D41" s="27">
        <v>40931.279999999999</v>
      </c>
      <c r="E41" s="25">
        <f t="shared" si="0"/>
        <v>2178.5400000000009</v>
      </c>
      <c r="F41" s="26">
        <f t="shared" si="1"/>
        <v>105.62164120524122</v>
      </c>
    </row>
    <row r="42" spans="1:6">
      <c r="A42" s="17" t="s">
        <v>51</v>
      </c>
      <c r="B42" s="6" t="s">
        <v>24</v>
      </c>
      <c r="C42" s="27">
        <f>C44+C45+C46+C47+C48</f>
        <v>191048.66</v>
      </c>
      <c r="D42" s="27">
        <f>D44+D45+D46+D47+D48</f>
        <v>173476.58000000002</v>
      </c>
      <c r="E42" s="25">
        <f t="shared" si="0"/>
        <v>-17572.079999999987</v>
      </c>
      <c r="F42" s="26">
        <f t="shared" si="1"/>
        <v>90.802301361339062</v>
      </c>
    </row>
    <row r="43" spans="1:6">
      <c r="A43" s="17"/>
      <c r="B43" s="6" t="s">
        <v>5</v>
      </c>
      <c r="C43" s="21"/>
      <c r="D43" s="27"/>
      <c r="E43" s="25"/>
      <c r="F43" s="26"/>
    </row>
    <row r="44" spans="1:6" ht="62.25" customHeight="1">
      <c r="A44" s="17" t="s">
        <v>94</v>
      </c>
      <c r="B44" s="6" t="s">
        <v>27</v>
      </c>
      <c r="C44" s="21">
        <v>4814.03</v>
      </c>
      <c r="D44" s="27">
        <v>4824.6099999999997</v>
      </c>
      <c r="E44" s="25">
        <f t="shared" si="0"/>
        <v>10.579999999999927</v>
      </c>
      <c r="F44" s="26">
        <f t="shared" si="1"/>
        <v>100.21977428474686</v>
      </c>
    </row>
    <row r="45" spans="1:6" ht="77.25" customHeight="1">
      <c r="A45" s="17" t="s">
        <v>95</v>
      </c>
      <c r="B45" s="19" t="s">
        <v>78</v>
      </c>
      <c r="C45" s="21">
        <v>34.72</v>
      </c>
      <c r="D45" s="27">
        <v>34.72</v>
      </c>
      <c r="E45" s="25">
        <f t="shared" si="0"/>
        <v>0</v>
      </c>
      <c r="F45" s="26">
        <f t="shared" si="1"/>
        <v>100</v>
      </c>
    </row>
    <row r="46" spans="1:6" ht="81" customHeight="1">
      <c r="A46" s="17" t="s">
        <v>96</v>
      </c>
      <c r="B46" s="19" t="s">
        <v>72</v>
      </c>
      <c r="C46" s="21">
        <v>13726.73</v>
      </c>
      <c r="D46" s="27">
        <v>14852.24</v>
      </c>
      <c r="E46" s="25">
        <f t="shared" si="0"/>
        <v>1125.5100000000002</v>
      </c>
      <c r="F46" s="26">
        <f t="shared" si="1"/>
        <v>108.19940364529643</v>
      </c>
    </row>
    <row r="47" spans="1:6" ht="47.25">
      <c r="A47" s="17" t="s">
        <v>97</v>
      </c>
      <c r="B47" s="19" t="s">
        <v>32</v>
      </c>
      <c r="C47" s="21">
        <v>172473.18</v>
      </c>
      <c r="D47" s="27">
        <v>151751.39000000001</v>
      </c>
      <c r="E47" s="25">
        <f t="shared" si="0"/>
        <v>-20721.789999999979</v>
      </c>
      <c r="F47" s="26">
        <f t="shared" si="1"/>
        <v>87.985500122395848</v>
      </c>
    </row>
    <row r="48" spans="1:6" ht="48.75" customHeight="1">
      <c r="A48" s="17" t="s">
        <v>98</v>
      </c>
      <c r="B48" s="19" t="s">
        <v>79</v>
      </c>
      <c r="C48" s="21">
        <v>0</v>
      </c>
      <c r="D48" s="27">
        <v>2013.62</v>
      </c>
      <c r="E48" s="25">
        <f t="shared" si="0"/>
        <v>2013.62</v>
      </c>
      <c r="F48" s="26" t="s">
        <v>29</v>
      </c>
    </row>
    <row r="49" spans="1:10">
      <c r="A49" s="17" t="s">
        <v>52</v>
      </c>
      <c r="B49" s="6" t="s">
        <v>14</v>
      </c>
      <c r="C49" s="21">
        <v>30142.91</v>
      </c>
      <c r="D49" s="27">
        <v>28273.46</v>
      </c>
      <c r="E49" s="25">
        <f t="shared" si="0"/>
        <v>-1869.4500000000007</v>
      </c>
      <c r="F49" s="26">
        <f t="shared" si="1"/>
        <v>93.798044050823222</v>
      </c>
    </row>
    <row r="50" spans="1:10">
      <c r="A50" s="17" t="s">
        <v>53</v>
      </c>
      <c r="B50" s="6" t="s">
        <v>7</v>
      </c>
      <c r="C50" s="21">
        <v>4838.67</v>
      </c>
      <c r="D50" s="27">
        <v>5022.97</v>
      </c>
      <c r="E50" s="25">
        <f t="shared" si="0"/>
        <v>184.30000000000018</v>
      </c>
      <c r="F50" s="26">
        <f t="shared" si="1"/>
        <v>103.80889789962944</v>
      </c>
    </row>
    <row r="51" spans="1:10">
      <c r="A51" s="17"/>
      <c r="B51" s="6" t="s">
        <v>11</v>
      </c>
      <c r="C51" s="21">
        <f>C53+C54+C55+C56+C57+C58</f>
        <v>14347737.440000001</v>
      </c>
      <c r="D51" s="21">
        <f>D53+D54+D55+D56+D57+D58</f>
        <v>13209613.770000001</v>
      </c>
      <c r="E51" s="25">
        <f t="shared" si="0"/>
        <v>-1138123.67</v>
      </c>
      <c r="F51" s="26">
        <f t="shared" si="1"/>
        <v>92.067573896166863</v>
      </c>
      <c r="I51" s="11"/>
    </row>
    <row r="52" spans="1:10">
      <c r="A52" s="17"/>
      <c r="B52" s="6" t="s">
        <v>8</v>
      </c>
      <c r="C52" s="21"/>
      <c r="D52" s="21"/>
      <c r="E52" s="25"/>
      <c r="F52" s="26"/>
    </row>
    <row r="53" spans="1:10">
      <c r="A53" s="17" t="s">
        <v>54</v>
      </c>
      <c r="B53" s="6" t="s">
        <v>66</v>
      </c>
      <c r="C53" s="21">
        <v>20757.400000000001</v>
      </c>
      <c r="D53" s="21">
        <v>20757.400000000001</v>
      </c>
      <c r="E53" s="25">
        <f t="shared" si="0"/>
        <v>0</v>
      </c>
      <c r="F53" s="26">
        <f t="shared" si="1"/>
        <v>100</v>
      </c>
    </row>
    <row r="54" spans="1:10" ht="30.75" customHeight="1">
      <c r="A54" s="17" t="s">
        <v>55</v>
      </c>
      <c r="B54" s="6" t="s">
        <v>73</v>
      </c>
      <c r="C54" s="21">
        <v>7683765.0499999998</v>
      </c>
      <c r="D54" s="21">
        <v>6604076.9299999997</v>
      </c>
      <c r="E54" s="25">
        <f t="shared" si="0"/>
        <v>-1079688.1200000001</v>
      </c>
      <c r="F54" s="26">
        <f t="shared" si="1"/>
        <v>85.948449582018384</v>
      </c>
      <c r="I54" s="11"/>
    </row>
    <row r="55" spans="1:10" ht="15" customHeight="1">
      <c r="A55" s="17" t="s">
        <v>56</v>
      </c>
      <c r="B55" s="6" t="s">
        <v>74</v>
      </c>
      <c r="C55" s="21">
        <v>6061690.4500000002</v>
      </c>
      <c r="D55" s="21">
        <v>6059754.7000000002</v>
      </c>
      <c r="E55" s="25">
        <f t="shared" si="0"/>
        <v>-1935.75</v>
      </c>
      <c r="F55" s="26">
        <f t="shared" si="1"/>
        <v>99.968065838795837</v>
      </c>
      <c r="H55" s="11"/>
      <c r="I55" s="11"/>
    </row>
    <row r="56" spans="1:10">
      <c r="A56" s="17" t="s">
        <v>57</v>
      </c>
      <c r="B56" s="20" t="s">
        <v>18</v>
      </c>
      <c r="C56" s="21">
        <v>615470.29</v>
      </c>
      <c r="D56" s="21">
        <v>558932.06999999995</v>
      </c>
      <c r="E56" s="25">
        <f t="shared" si="0"/>
        <v>-56538.220000000088</v>
      </c>
      <c r="F56" s="26">
        <f t="shared" si="1"/>
        <v>90.813818161718245</v>
      </c>
      <c r="I56" s="11"/>
    </row>
    <row r="57" spans="1:10" ht="31.5">
      <c r="A57" s="17" t="s">
        <v>58</v>
      </c>
      <c r="B57" s="20" t="s">
        <v>80</v>
      </c>
      <c r="C57" s="21">
        <v>1304.32</v>
      </c>
      <c r="D57" s="21">
        <v>1342.74</v>
      </c>
      <c r="E57" s="25">
        <f t="shared" si="0"/>
        <v>38.420000000000073</v>
      </c>
      <c r="F57" s="26">
        <f t="shared" si="1"/>
        <v>102.94559617271837</v>
      </c>
      <c r="I57" s="11"/>
    </row>
    <row r="58" spans="1:10" ht="34.5" customHeight="1">
      <c r="A58" s="17" t="s">
        <v>99</v>
      </c>
      <c r="B58" s="6" t="s">
        <v>33</v>
      </c>
      <c r="C58" s="21">
        <v>-35250.07</v>
      </c>
      <c r="D58" s="21">
        <v>-35250.07</v>
      </c>
      <c r="E58" s="25">
        <f t="shared" si="0"/>
        <v>0</v>
      </c>
      <c r="F58" s="26">
        <f t="shared" si="1"/>
        <v>100</v>
      </c>
    </row>
    <row r="59" spans="1:10">
      <c r="A59" s="17"/>
      <c r="B59" s="6" t="s">
        <v>15</v>
      </c>
      <c r="C59" s="21">
        <f>C51+C12</f>
        <v>22548584.600000001</v>
      </c>
      <c r="D59" s="21">
        <f>D51+D12</f>
        <v>21478819.280000001</v>
      </c>
      <c r="E59" s="25">
        <f t="shared" si="0"/>
        <v>-1069765.3200000003</v>
      </c>
      <c r="F59" s="26">
        <f t="shared" si="1"/>
        <v>95.255731838707064</v>
      </c>
      <c r="I59" s="13"/>
      <c r="J59" s="13"/>
    </row>
    <row r="60" spans="1:10">
      <c r="A60" s="8"/>
      <c r="B60" s="9"/>
      <c r="C60" s="9"/>
      <c r="D60" s="10"/>
      <c r="E60" s="10"/>
      <c r="F60" s="23"/>
    </row>
    <row r="61" spans="1:10" s="9" customFormat="1">
      <c r="A61" s="38" t="s">
        <v>67</v>
      </c>
      <c r="B61" s="38"/>
      <c r="C61" s="38"/>
    </row>
    <row r="62" spans="1:10" s="9" customFormat="1">
      <c r="A62" s="38" t="s">
        <v>68</v>
      </c>
      <c r="B62" s="38"/>
    </row>
    <row r="63" spans="1:10" s="9" customFormat="1">
      <c r="A63" s="38" t="s">
        <v>60</v>
      </c>
      <c r="B63" s="38"/>
      <c r="E63" s="43" t="s">
        <v>69</v>
      </c>
      <c r="F63" s="43"/>
    </row>
    <row r="64" spans="1:10">
      <c r="A64" s="39"/>
      <c r="B64" s="39"/>
      <c r="C64" s="2"/>
      <c r="E64" s="40"/>
      <c r="F64" s="40"/>
    </row>
  </sheetData>
  <mergeCells count="20">
    <mergeCell ref="D2:G2"/>
    <mergeCell ref="D3:G3"/>
    <mergeCell ref="D4:G4"/>
    <mergeCell ref="D5:G5"/>
    <mergeCell ref="E63:F63"/>
    <mergeCell ref="A61:C61"/>
    <mergeCell ref="A62:B62"/>
    <mergeCell ref="A63:B63"/>
    <mergeCell ref="A64:B64"/>
    <mergeCell ref="E64:F64"/>
    <mergeCell ref="A6:F6"/>
    <mergeCell ref="F9:F10"/>
    <mergeCell ref="E9:E10"/>
    <mergeCell ref="A9:A10"/>
    <mergeCell ref="B9:B10"/>
    <mergeCell ref="D9:D10"/>
    <mergeCell ref="E8:F8"/>
    <mergeCell ref="C9:C10"/>
    <mergeCell ref="A7:F7"/>
    <mergeCell ref="D1:G1"/>
  </mergeCells>
  <phoneticPr fontId="4" type="noConversion"/>
  <pageMargins left="0.6692913385826772" right="0.19685039370078741" top="0.39370078740157483" bottom="0.47244094488188981" header="0.19685039370078741" footer="0.23622047244094491"/>
  <pageSetup paperSize="9" scale="65" fitToHeight="2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E.Eremina</cp:lastModifiedBy>
  <cp:lastPrinted>2025-03-17T07:33:19Z</cp:lastPrinted>
  <dcterms:created xsi:type="dcterms:W3CDTF">2006-05-24T08:07:31Z</dcterms:created>
  <dcterms:modified xsi:type="dcterms:W3CDTF">2025-03-17T07:34:56Z</dcterms:modified>
</cp:coreProperties>
</file>